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<sst xmlns="http://schemas.openxmlformats.org/spreadsheetml/2006/main" count="64" uniqueCount="64">
  <si>
    <t>Назва закладів</t>
  </si>
  <si>
    <t>Всього:</t>
  </si>
  <si>
    <t>КЗ ТОР “Тернопільська університетська лікарня”</t>
  </si>
  <si>
    <t>Тернопільська обласна комунальна клінічна  психоневрологічна лікарня</t>
  </si>
  <si>
    <t>КУ ТОР “Тернопільський обласний клінічний онкологічний диспансер”</t>
  </si>
  <si>
    <t>КЗ ТОР “Тернопільський обласний клінічний перинатальний центр "Мати і дитина"</t>
  </si>
  <si>
    <t>КУТОР «Тернопільський обласний наркологічний диспансер»</t>
  </si>
  <si>
    <t>КУТОР «Тернопільський обласний клінічний шкірно-венерологічний диспансер»</t>
  </si>
  <si>
    <t>Тернопільський обласний комунальний лікувально-фізкультурний диспансер</t>
  </si>
  <si>
    <t>КУТОР «Центр здоров'я»</t>
  </si>
  <si>
    <t>КЗТОР «Центр екстреної медичної допомоги та медицини катастроф»</t>
  </si>
  <si>
    <t>КУТОР «Обласний центр профілактики і боротьби зі СНІДом»</t>
  </si>
  <si>
    <t>КУТОР «Тернопільський обласний центр медико-соціальної експертизи»</t>
  </si>
  <si>
    <t>КУТОР «Тернопільський обласний центр служби крові»</t>
  </si>
  <si>
    <t>Тернопільське обласне бюро судово-медичної експертизи</t>
  </si>
  <si>
    <t>КУТОР «Тернопільське обласне патологоанатомічне бюро»</t>
  </si>
  <si>
    <t>КУТОР «Тернопільський обласний спеціалізований будинок дитини»</t>
  </si>
  <si>
    <t>Кременецьке медичне училище імені Арсена Річинського</t>
  </si>
  <si>
    <t>Чортківський державний медичний коледж</t>
  </si>
  <si>
    <t>КУТОР «Микулинецька обласна фізіотерапевтична лікарня реабілітації»</t>
  </si>
  <si>
    <t>КУТОР «Більче - Золотецька обласна фізіотерапевтична лікарня реабілітації»</t>
  </si>
  <si>
    <t>КУТОР «Бережанський обласний комунальний дитячий гастроентерологічний санаторій»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</si>
  <si>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</si>
  <si>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</si>
  <si>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</si>
  <si>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«Інформаційно-аналітичний центр медичної статистики»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</si>
  <si>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</si>
  <si>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</si>
  <si>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</si>
  <si>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</si>
  <si>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</si>
  <si>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КУТОР «Тернопільська обласна наукова медична бібліотека»</t>
  </si>
  <si>
    <t>КУТОР "Служба технічного нагляду за будівництвом та кап.ремонтом"</t>
  </si>
  <si>
    <t>інсуліни</t>
  </si>
  <si>
    <t>оплата послуг</t>
  </si>
  <si>
    <t>інші видатки</t>
  </si>
  <si>
    <t>Обсяги асигнувань в тому числі по кодах економічної класифікації видатків</t>
  </si>
  <si>
    <t>Заробітна плата</t>
  </si>
  <si>
    <t>Нарахування на зарплату</t>
  </si>
  <si>
    <t>Предмети, матеріали….</t>
  </si>
  <si>
    <t>Медикаменти</t>
  </si>
  <si>
    <t>Продукти харчування</t>
  </si>
  <si>
    <t>Оплата відряджень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</si>
  <si>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</si>
  <si>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</si>
  <si>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</si>
  <si>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</si>
  <si>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Трансферти</t>
  </si>
  <si>
    <t>Оплата теплопостачання</t>
  </si>
  <si>
    <t>Заліщицький  обласний комунальний госпіталь інвалідів війни та реабілітованих</t>
  </si>
  <si>
    <t>КЗТОР "Тернопільська університетська лікарня" (заходи післядипломної освіти)</t>
  </si>
  <si>
    <t>централіз. Бухгалтерія</t>
  </si>
  <si>
    <t>програма СНІД</t>
  </si>
  <si>
    <t>1. Звіт про касові видатки загального фонду обласного бюджету за 1 квартал 2017 року</t>
  </si>
  <si>
    <t>Кількість штатних одиниць на 01.04.2017 року</t>
  </si>
  <si>
    <t>Передбачено кошторисом на 2017 рік</t>
  </si>
  <si>
    <t>Касові видатки за 1 квартал 2017 року</t>
  </si>
  <si>
    <t>Тернопільське обласне комунальне спеціалізоване територіальне медичне об'єднання «Фтизіатрія»</t>
  </si>
  <si>
    <t>КУ ТОР “Тернопільська обласна дитяча клінічна лікарня”</t>
  </si>
  <si>
    <t>Код програмної класифікації</t>
  </si>
  <si>
    <t>1414060</t>
  </si>
  <si>
    <t xml:space="preserve">К УТОР "Тернопільська обласна лікарня "Хоспіс" </t>
  </si>
  <si>
    <t>1412030</t>
  </si>
  <si>
    <t>бланкова продукція лікування хворих за межами області, програма доступні ліки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</si>
</sst>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justify" vertical="center"/>
    </xf>
    <xf numFmtId="0" fontId="28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188" fontId="10" fillId="33" borderId="14" xfId="0" applyNumberFormat="1" applyFont="1" applyFill="1" applyBorder="1" applyAlignment="1" applyProtection="1">
      <alignment horizontal="right" vertical="center"/>
      <protection locked="0"/>
    </xf>
    <xf numFmtId="188" fontId="10" fillId="34" borderId="15" xfId="0" applyNumberFormat="1" applyFont="1" applyFill="1" applyBorder="1" applyAlignment="1" applyProtection="1">
      <alignment horizontal="right" vertical="center"/>
      <protection locked="0"/>
    </xf>
    <xf numFmtId="188" fontId="45" fillId="33" borderId="14" xfId="0" applyNumberFormat="1" applyFont="1" applyFill="1" applyBorder="1" applyAlignment="1" applyProtection="1">
      <alignment horizontal="right" vertical="center"/>
      <protection locked="0"/>
    </xf>
    <xf numFmtId="188" fontId="45" fillId="0" borderId="16" xfId="0" applyNumberFormat="1" applyFont="1" applyFill="1" applyBorder="1" applyAlignment="1">
      <alignment horizontal="right" vertical="center"/>
    </xf>
    <xf numFmtId="188" fontId="45" fillId="0" borderId="17" xfId="0" applyNumberFormat="1" applyFont="1" applyFill="1" applyBorder="1" applyAlignment="1">
      <alignment horizontal="right" vertical="center"/>
    </xf>
    <xf numFmtId="188" fontId="45" fillId="0" borderId="18" xfId="0" applyNumberFormat="1" applyFont="1" applyFill="1" applyBorder="1" applyAlignment="1">
      <alignment horizontal="right" vertical="center"/>
    </xf>
    <xf numFmtId="188" fontId="11" fillId="0" borderId="18" xfId="0" applyNumberFormat="1" applyFont="1" applyFill="1" applyBorder="1" applyAlignment="1">
      <alignment horizontal="right" vertical="center"/>
    </xf>
    <xf numFmtId="188" fontId="11" fillId="0" borderId="19" xfId="0" applyNumberFormat="1" applyFont="1" applyFill="1" applyBorder="1" applyAlignment="1">
      <alignment horizontal="right" vertical="center"/>
    </xf>
    <xf numFmtId="188" fontId="45" fillId="33" borderId="18" xfId="0" applyNumberFormat="1" applyFont="1" applyFill="1" applyBorder="1" applyAlignment="1">
      <alignment horizontal="right" vertical="center"/>
    </xf>
    <xf numFmtId="188" fontId="45" fillId="0" borderId="19" xfId="0" applyNumberFormat="1" applyFont="1" applyFill="1" applyBorder="1" applyAlignment="1">
      <alignment horizontal="right" vertical="center"/>
    </xf>
    <xf numFmtId="188" fontId="45" fillId="0" borderId="14" xfId="0" applyNumberFormat="1" applyFont="1" applyFill="1" applyBorder="1" applyAlignment="1">
      <alignment horizontal="right" vertical="center"/>
    </xf>
    <xf numFmtId="188" fontId="45" fillId="0" borderId="20" xfId="0" applyNumberFormat="1" applyFont="1" applyFill="1" applyBorder="1" applyAlignment="1">
      <alignment horizontal="right" vertical="center"/>
    </xf>
    <xf numFmtId="188" fontId="45" fillId="33" borderId="14" xfId="0" applyNumberFormat="1" applyFont="1" applyFill="1" applyBorder="1" applyAlignment="1">
      <alignment horizontal="right" vertical="center"/>
    </xf>
    <xf numFmtId="188" fontId="11" fillId="0" borderId="14" xfId="0" applyNumberFormat="1" applyFont="1" applyFill="1" applyBorder="1" applyAlignment="1">
      <alignment horizontal="right" vertical="center"/>
    </xf>
    <xf numFmtId="188" fontId="45" fillId="0" borderId="21" xfId="0" applyNumberFormat="1" applyFont="1" applyBorder="1" applyAlignment="1">
      <alignment horizontal="right" vertical="center"/>
    </xf>
    <xf numFmtId="4" fontId="45" fillId="0" borderId="22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45" fillId="0" borderId="24" xfId="0" applyNumberFormat="1" applyFont="1" applyFill="1" applyBorder="1" applyAlignment="1">
      <alignment horizontal="right" vertical="center"/>
    </xf>
    <xf numFmtId="4" fontId="45" fillId="0" borderId="25" xfId="0" applyNumberFormat="1" applyFont="1" applyFill="1" applyBorder="1" applyAlignment="1">
      <alignment horizontal="right" vertical="center"/>
    </xf>
    <xf numFmtId="4" fontId="11" fillId="0" borderId="24" xfId="0" applyNumberFormat="1" applyFont="1" applyFill="1" applyBorder="1" applyAlignment="1">
      <alignment horizontal="right" vertical="center"/>
    </xf>
    <xf numFmtId="4" fontId="45" fillId="0" borderId="21" xfId="0" applyNumberFormat="1" applyFont="1" applyBorder="1" applyAlignment="1">
      <alignment horizontal="right" vertical="center"/>
    </xf>
    <xf numFmtId="0" fontId="46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="80" zoomScaleNormal="50" zoomScaleSheetLayoutView="80" zoomScalePageLayoutView="0" workbookViewId="0" topLeftCell="A31">
      <selection activeCell="E39" sqref="E39"/>
    </sheetView>
  </sheetViews>
  <sheetFormatPr defaultColWidth="9.140625" defaultRowHeight="15"/>
  <cols>
    <col min="1" max="1" width="7.28125" style="0" customWidth="1"/>
    <col min="2" max="2" width="20.00390625" style="0" customWidth="1"/>
    <col min="3" max="3" width="12.00390625" style="0" customWidth="1"/>
    <col min="4" max="4" width="11.140625" style="0" customWidth="1"/>
    <col min="5" max="5" width="10.421875" style="0" customWidth="1"/>
    <col min="6" max="6" width="10.140625" style="0" customWidth="1"/>
    <col min="8" max="8" width="11.140625" style="0" customWidth="1"/>
    <col min="9" max="9" width="9.7109375" style="0" customWidth="1"/>
    <col min="10" max="10" width="10.8515625" style="0" customWidth="1"/>
    <col min="12" max="12" width="11.28125" style="0" customWidth="1"/>
    <col min="13" max="13" width="11.7109375" style="0" customWidth="1"/>
    <col min="14" max="14" width="11.57421875" style="0" customWidth="1"/>
    <col min="16" max="16" width="11.7109375" style="0" customWidth="1"/>
    <col min="18" max="18" width="11.00390625" style="0" customWidth="1"/>
    <col min="19" max="19" width="7.57421875" style="0" customWidth="1"/>
  </cols>
  <sheetData>
    <row r="1" spans="2:19" ht="18.75">
      <c r="B1" s="44" t="s">
        <v>53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thickBot="1">
      <c r="A3" s="48" t="s">
        <v>59</v>
      </c>
      <c r="B3" s="51" t="s">
        <v>0</v>
      </c>
      <c r="C3" s="48" t="s">
        <v>54</v>
      </c>
      <c r="D3" s="57" t="s">
        <v>1</v>
      </c>
      <c r="E3" s="57"/>
      <c r="F3" s="59" t="s">
        <v>36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</row>
    <row r="4" spans="1:19" ht="15.75" thickBot="1">
      <c r="A4" s="49"/>
      <c r="B4" s="52"/>
      <c r="C4" s="49"/>
      <c r="D4" s="58"/>
      <c r="E4" s="58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60.75" customHeight="1" thickBot="1">
      <c r="A5" s="50"/>
      <c r="B5" s="53"/>
      <c r="C5" s="50"/>
      <c r="D5" s="3" t="s">
        <v>55</v>
      </c>
      <c r="E5" s="3" t="s">
        <v>56</v>
      </c>
      <c r="F5" s="3" t="s">
        <v>37</v>
      </c>
      <c r="G5" s="3" t="s">
        <v>38</v>
      </c>
      <c r="H5" s="3" t="s">
        <v>39</v>
      </c>
      <c r="I5" s="3" t="s">
        <v>40</v>
      </c>
      <c r="J5" s="3" t="s">
        <v>41</v>
      </c>
      <c r="K5" s="3" t="s">
        <v>34</v>
      </c>
      <c r="L5" s="3" t="s">
        <v>42</v>
      </c>
      <c r="M5" s="3" t="s">
        <v>48</v>
      </c>
      <c r="N5" s="3" t="s">
        <v>43</v>
      </c>
      <c r="O5" s="3" t="s">
        <v>44</v>
      </c>
      <c r="P5" s="3" t="s">
        <v>45</v>
      </c>
      <c r="Q5" s="3" t="s">
        <v>46</v>
      </c>
      <c r="R5" s="3" t="s">
        <v>47</v>
      </c>
      <c r="S5" s="3" t="s">
        <v>35</v>
      </c>
    </row>
    <row r="6" spans="1:19" ht="24">
      <c r="A6" s="38">
        <v>1412010</v>
      </c>
      <c r="B6" s="7" t="s">
        <v>2</v>
      </c>
      <c r="C6" s="32">
        <v>1142</v>
      </c>
      <c r="D6" s="20">
        <v>138984.9</v>
      </c>
      <c r="E6" s="21">
        <f aca="true" t="shared" si="0" ref="E6:E44">SUM(F6:S6)</f>
        <v>28256.500000000007</v>
      </c>
      <c r="F6" s="17">
        <v>12816.9</v>
      </c>
      <c r="G6" s="17">
        <v>2835.3</v>
      </c>
      <c r="H6" s="17">
        <v>94</v>
      </c>
      <c r="I6" s="17">
        <v>8879.1</v>
      </c>
      <c r="J6" s="17">
        <v>269.7</v>
      </c>
      <c r="K6" s="17">
        <v>130.7</v>
      </c>
      <c r="L6" s="17">
        <v>16.6</v>
      </c>
      <c r="M6" s="17">
        <v>2222.9</v>
      </c>
      <c r="N6" s="17">
        <v>128.9</v>
      </c>
      <c r="O6" s="17">
        <v>728</v>
      </c>
      <c r="P6" s="17">
        <v>3.8</v>
      </c>
      <c r="Q6" s="17"/>
      <c r="R6" s="22">
        <v>19.4</v>
      </c>
      <c r="S6" s="22">
        <v>111.2</v>
      </c>
    </row>
    <row r="7" spans="1:19" s="15" customFormat="1" ht="15">
      <c r="A7" s="39">
        <v>1412200</v>
      </c>
      <c r="B7" s="16" t="s">
        <v>51</v>
      </c>
      <c r="C7" s="33">
        <v>16.5</v>
      </c>
      <c r="D7" s="23">
        <v>1306</v>
      </c>
      <c r="E7" s="24">
        <f t="shared" si="0"/>
        <v>282.7</v>
      </c>
      <c r="F7" s="25">
        <v>216.6</v>
      </c>
      <c r="G7" s="25">
        <v>61.1</v>
      </c>
      <c r="H7" s="25">
        <v>5</v>
      </c>
      <c r="I7" s="25"/>
      <c r="J7" s="25"/>
      <c r="K7" s="25"/>
      <c r="L7" s="25"/>
      <c r="M7" s="25"/>
      <c r="N7" s="25"/>
      <c r="O7" s="25"/>
      <c r="P7" s="25"/>
      <c r="Q7" s="25"/>
      <c r="R7" s="23"/>
      <c r="S7" s="23"/>
    </row>
    <row r="8" spans="1:19" ht="36">
      <c r="A8" s="40">
        <v>1412010</v>
      </c>
      <c r="B8" s="6" t="s">
        <v>58</v>
      </c>
      <c r="C8" s="34">
        <v>833.5</v>
      </c>
      <c r="D8" s="22">
        <v>66153</v>
      </c>
      <c r="E8" s="26">
        <f t="shared" si="0"/>
        <v>15339.6</v>
      </c>
      <c r="F8" s="17">
        <v>9604.8</v>
      </c>
      <c r="G8" s="17">
        <v>2114.4</v>
      </c>
      <c r="H8" s="17">
        <v>153.6</v>
      </c>
      <c r="I8" s="17">
        <v>745.7</v>
      </c>
      <c r="J8" s="17">
        <v>184.4</v>
      </c>
      <c r="K8" s="17">
        <v>176.8</v>
      </c>
      <c r="L8" s="17">
        <v>15.6</v>
      </c>
      <c r="M8" s="17">
        <v>1735.9</v>
      </c>
      <c r="N8" s="17">
        <v>61</v>
      </c>
      <c r="O8" s="17">
        <v>517.2</v>
      </c>
      <c r="P8" s="17"/>
      <c r="Q8" s="17"/>
      <c r="R8" s="27">
        <v>23</v>
      </c>
      <c r="S8" s="27">
        <v>7.2</v>
      </c>
    </row>
    <row r="9" spans="1:19" ht="48">
      <c r="A9" s="40">
        <v>1412030</v>
      </c>
      <c r="B9" s="6" t="s">
        <v>3</v>
      </c>
      <c r="C9" s="34">
        <v>937</v>
      </c>
      <c r="D9" s="22">
        <v>68623</v>
      </c>
      <c r="E9" s="26">
        <f t="shared" si="0"/>
        <v>15853</v>
      </c>
      <c r="F9" s="17">
        <v>10242.2</v>
      </c>
      <c r="G9" s="17">
        <v>2244.2</v>
      </c>
      <c r="H9" s="17">
        <v>189.9</v>
      </c>
      <c r="I9" s="17">
        <v>117</v>
      </c>
      <c r="J9" s="17">
        <v>315.8</v>
      </c>
      <c r="K9" s="17">
        <v>184.8</v>
      </c>
      <c r="L9" s="17">
        <v>10.6</v>
      </c>
      <c r="M9" s="17">
        <v>1491.9</v>
      </c>
      <c r="N9" s="17">
        <v>231.9</v>
      </c>
      <c r="O9" s="17">
        <v>221.1</v>
      </c>
      <c r="P9" s="17">
        <v>81.4</v>
      </c>
      <c r="Q9" s="17"/>
      <c r="R9" s="27">
        <v>518.7</v>
      </c>
      <c r="S9" s="27">
        <v>3.5</v>
      </c>
    </row>
    <row r="10" spans="1:19" ht="53.25" customHeight="1">
      <c r="A10" s="40">
        <v>1412030</v>
      </c>
      <c r="B10" s="6" t="s">
        <v>4</v>
      </c>
      <c r="C10" s="34">
        <v>420.75</v>
      </c>
      <c r="D10" s="22">
        <v>28105</v>
      </c>
      <c r="E10" s="26">
        <f t="shared" si="0"/>
        <v>7043.099999999999</v>
      </c>
      <c r="F10" s="17">
        <v>4459.4</v>
      </c>
      <c r="G10" s="17">
        <v>978</v>
      </c>
      <c r="H10" s="17">
        <v>67.1</v>
      </c>
      <c r="I10" s="17">
        <v>465.7</v>
      </c>
      <c r="J10" s="17">
        <v>103.8</v>
      </c>
      <c r="K10" s="17">
        <v>136</v>
      </c>
      <c r="L10" s="17"/>
      <c r="M10" s="17"/>
      <c r="N10" s="17">
        <v>23</v>
      </c>
      <c r="O10" s="17">
        <v>300</v>
      </c>
      <c r="P10" s="17">
        <v>466.2</v>
      </c>
      <c r="Q10" s="17"/>
      <c r="R10" s="27">
        <v>42.5</v>
      </c>
      <c r="S10" s="27">
        <v>1.4</v>
      </c>
    </row>
    <row r="11" spans="1:19" ht="69.75" customHeight="1">
      <c r="A11" s="40">
        <v>1412050</v>
      </c>
      <c r="B11" s="6" t="s">
        <v>5</v>
      </c>
      <c r="C11" s="34">
        <v>426.5</v>
      </c>
      <c r="D11" s="22">
        <v>29290</v>
      </c>
      <c r="E11" s="26">
        <f t="shared" si="0"/>
        <v>7160</v>
      </c>
      <c r="F11" s="17">
        <v>4550</v>
      </c>
      <c r="G11" s="17">
        <v>963.2</v>
      </c>
      <c r="H11" s="17">
        <v>100.9</v>
      </c>
      <c r="I11" s="17">
        <v>549.6</v>
      </c>
      <c r="J11" s="17">
        <v>75.2</v>
      </c>
      <c r="K11" s="17">
        <v>68.7</v>
      </c>
      <c r="L11" s="17">
        <v>2.6</v>
      </c>
      <c r="M11" s="17">
        <v>583.5</v>
      </c>
      <c r="N11" s="17">
        <v>24.3</v>
      </c>
      <c r="O11" s="17">
        <v>242</v>
      </c>
      <c r="P11" s="17"/>
      <c r="Q11" s="17"/>
      <c r="R11" s="27"/>
      <c r="S11" s="27"/>
    </row>
    <row r="12" spans="1:19" ht="72.75" customHeight="1">
      <c r="A12" s="40">
        <v>1412020</v>
      </c>
      <c r="B12" s="8" t="s">
        <v>57</v>
      </c>
      <c r="C12" s="34">
        <v>773.75</v>
      </c>
      <c r="D12" s="22">
        <v>74499</v>
      </c>
      <c r="E12" s="26">
        <f t="shared" si="0"/>
        <v>17316.1</v>
      </c>
      <c r="F12" s="18">
        <v>11931.3</v>
      </c>
      <c r="G12" s="18">
        <v>2603</v>
      </c>
      <c r="H12" s="18">
        <v>172.8</v>
      </c>
      <c r="I12" s="18">
        <v>243.1</v>
      </c>
      <c r="J12" s="18">
        <v>330.7</v>
      </c>
      <c r="K12" s="18">
        <v>82.9</v>
      </c>
      <c r="L12" s="18">
        <v>4.8</v>
      </c>
      <c r="M12" s="18">
        <v>5</v>
      </c>
      <c r="N12" s="18">
        <v>20.4</v>
      </c>
      <c r="O12" s="18">
        <v>419.2</v>
      </c>
      <c r="P12" s="18">
        <v>1009.7</v>
      </c>
      <c r="Q12" s="18">
        <v>92</v>
      </c>
      <c r="R12" s="27">
        <v>398.2</v>
      </c>
      <c r="S12" s="27">
        <v>3</v>
      </c>
    </row>
    <row r="13" spans="1:19" ht="48.75" customHeight="1">
      <c r="A13" s="40">
        <v>1412030</v>
      </c>
      <c r="B13" s="9" t="s">
        <v>6</v>
      </c>
      <c r="C13" s="34">
        <v>138</v>
      </c>
      <c r="D13" s="22">
        <v>11105</v>
      </c>
      <c r="E13" s="26">
        <f t="shared" si="0"/>
        <v>2246.5</v>
      </c>
      <c r="F13" s="17">
        <v>1615.7</v>
      </c>
      <c r="G13" s="17">
        <v>360.3</v>
      </c>
      <c r="H13" s="17">
        <v>16.1</v>
      </c>
      <c r="I13" s="17">
        <v>23.3</v>
      </c>
      <c r="J13" s="17">
        <v>40.6</v>
      </c>
      <c r="K13" s="17">
        <v>8.2</v>
      </c>
      <c r="L13" s="17"/>
      <c r="M13" s="17">
        <v>169.5</v>
      </c>
      <c r="N13" s="17">
        <v>3.8</v>
      </c>
      <c r="O13" s="17">
        <v>9</v>
      </c>
      <c r="P13" s="17"/>
      <c r="Q13" s="17"/>
      <c r="R13" s="27"/>
      <c r="S13" s="27"/>
    </row>
    <row r="14" spans="1:19" ht="53.25" customHeight="1">
      <c r="A14" s="40">
        <v>1412030</v>
      </c>
      <c r="B14" s="9" t="s">
        <v>7</v>
      </c>
      <c r="C14" s="34">
        <v>112</v>
      </c>
      <c r="D14" s="22">
        <v>6504</v>
      </c>
      <c r="E14" s="26">
        <f t="shared" si="0"/>
        <v>1680.6</v>
      </c>
      <c r="F14" s="17">
        <v>1178.6</v>
      </c>
      <c r="G14" s="17">
        <v>260.1</v>
      </c>
      <c r="H14" s="17">
        <v>41.8</v>
      </c>
      <c r="I14" s="17">
        <v>45.2</v>
      </c>
      <c r="J14" s="17">
        <v>13</v>
      </c>
      <c r="K14" s="17">
        <v>13.2</v>
      </c>
      <c r="L14" s="17"/>
      <c r="M14" s="17"/>
      <c r="N14" s="17">
        <v>8</v>
      </c>
      <c r="O14" s="17">
        <v>35</v>
      </c>
      <c r="P14" s="17">
        <v>85.7</v>
      </c>
      <c r="Q14" s="17"/>
      <c r="R14" s="27"/>
      <c r="S14" s="27"/>
    </row>
    <row r="15" spans="1:19" ht="54" customHeight="1">
      <c r="A15" s="40">
        <v>1412130</v>
      </c>
      <c r="B15" s="10" t="s">
        <v>8</v>
      </c>
      <c r="C15" s="34">
        <v>46</v>
      </c>
      <c r="D15" s="22">
        <v>2463.9</v>
      </c>
      <c r="E15" s="26">
        <f t="shared" si="0"/>
        <v>650.1</v>
      </c>
      <c r="F15" s="17">
        <v>480.1</v>
      </c>
      <c r="G15" s="17">
        <v>98.6</v>
      </c>
      <c r="H15" s="17"/>
      <c r="I15" s="17"/>
      <c r="J15" s="17"/>
      <c r="K15" s="17">
        <v>3.1</v>
      </c>
      <c r="L15" s="17"/>
      <c r="M15" s="17">
        <v>60.5</v>
      </c>
      <c r="N15" s="17"/>
      <c r="O15" s="17">
        <v>7.8</v>
      </c>
      <c r="P15" s="17"/>
      <c r="Q15" s="17"/>
      <c r="R15" s="27"/>
      <c r="S15" s="27"/>
    </row>
    <row r="16" spans="1:19" ht="24" customHeight="1">
      <c r="A16" s="40">
        <v>1412170</v>
      </c>
      <c r="B16" s="11" t="s">
        <v>9</v>
      </c>
      <c r="C16" s="34">
        <v>20.75</v>
      </c>
      <c r="D16" s="22">
        <v>1070</v>
      </c>
      <c r="E16" s="26">
        <f t="shared" si="0"/>
        <v>280.30000000000007</v>
      </c>
      <c r="F16" s="17">
        <v>215.8</v>
      </c>
      <c r="G16" s="17">
        <v>42.8</v>
      </c>
      <c r="H16" s="17"/>
      <c r="I16" s="17"/>
      <c r="J16" s="17"/>
      <c r="K16" s="17">
        <v>6.6</v>
      </c>
      <c r="L16" s="17"/>
      <c r="M16" s="17"/>
      <c r="N16" s="17">
        <v>0.7</v>
      </c>
      <c r="O16" s="17">
        <v>7.3</v>
      </c>
      <c r="P16" s="17">
        <v>6.5</v>
      </c>
      <c r="Q16" s="17"/>
      <c r="R16" s="27"/>
      <c r="S16" s="27">
        <v>0.6</v>
      </c>
    </row>
    <row r="17" spans="1:19" ht="36.75">
      <c r="A17" s="40">
        <v>1412110</v>
      </c>
      <c r="B17" s="9" t="s">
        <v>10</v>
      </c>
      <c r="C17" s="34">
        <v>1489.75</v>
      </c>
      <c r="D17" s="22">
        <v>97845.6</v>
      </c>
      <c r="E17" s="26">
        <f t="shared" si="0"/>
        <v>23269.000000000004</v>
      </c>
      <c r="F17" s="17">
        <v>16268.5</v>
      </c>
      <c r="G17" s="17">
        <v>3535.2</v>
      </c>
      <c r="H17" s="17">
        <f>2371.6+86.3+297</f>
        <v>2754.9</v>
      </c>
      <c r="I17" s="17"/>
      <c r="J17" s="17"/>
      <c r="K17" s="17">
        <v>45.4</v>
      </c>
      <c r="L17" s="17"/>
      <c r="M17" s="17">
        <f>123.3+229.9</f>
        <v>353.2</v>
      </c>
      <c r="N17" s="17">
        <f>9+5.6</f>
        <v>14.6</v>
      </c>
      <c r="O17" s="17">
        <f>125.4+0.3</f>
        <v>125.7</v>
      </c>
      <c r="P17" s="17">
        <f>86.1+16.8</f>
        <v>102.89999999999999</v>
      </c>
      <c r="Q17" s="17">
        <v>1.3</v>
      </c>
      <c r="R17" s="27">
        <v>67.3</v>
      </c>
      <c r="S17" s="27"/>
    </row>
    <row r="18" spans="1:19" ht="36.75">
      <c r="A18" s="40">
        <v>1412130</v>
      </c>
      <c r="B18" s="9" t="s">
        <v>11</v>
      </c>
      <c r="C18" s="34">
        <v>29.25</v>
      </c>
      <c r="D18" s="22">
        <v>680</v>
      </c>
      <c r="E18" s="26">
        <f t="shared" si="0"/>
        <v>498.97800000000007</v>
      </c>
      <c r="F18" s="17">
        <v>354.7</v>
      </c>
      <c r="G18" s="17">
        <v>80.245</v>
      </c>
      <c r="H18" s="17">
        <v>0.516</v>
      </c>
      <c r="I18" s="17">
        <v>2.75</v>
      </c>
      <c r="J18" s="17"/>
      <c r="K18" s="17">
        <v>5.129</v>
      </c>
      <c r="L18" s="17">
        <v>2.149</v>
      </c>
      <c r="M18" s="17">
        <v>27.625</v>
      </c>
      <c r="N18" s="17">
        <v>0.55</v>
      </c>
      <c r="O18" s="17">
        <v>9.014</v>
      </c>
      <c r="P18" s="17"/>
      <c r="Q18" s="17"/>
      <c r="R18" s="27">
        <v>16.3</v>
      </c>
      <c r="S18" s="27"/>
    </row>
    <row r="19" spans="1:19" ht="39.75" customHeight="1">
      <c r="A19" s="40">
        <v>1412190</v>
      </c>
      <c r="B19" s="9" t="s">
        <v>12</v>
      </c>
      <c r="C19" s="34">
        <v>90.5</v>
      </c>
      <c r="D19" s="22">
        <v>5881</v>
      </c>
      <c r="E19" s="26">
        <f t="shared" si="0"/>
        <v>1528.8</v>
      </c>
      <c r="F19" s="17">
        <v>1219.5</v>
      </c>
      <c r="G19" s="17">
        <v>243.8</v>
      </c>
      <c r="H19" s="17">
        <v>8.2</v>
      </c>
      <c r="I19" s="17"/>
      <c r="J19" s="17"/>
      <c r="K19" s="17">
        <v>3.5</v>
      </c>
      <c r="L19" s="17">
        <v>0.1</v>
      </c>
      <c r="M19" s="17">
        <v>31.1</v>
      </c>
      <c r="N19" s="17">
        <v>0.7</v>
      </c>
      <c r="O19" s="17">
        <v>7</v>
      </c>
      <c r="P19" s="17">
        <v>14.9</v>
      </c>
      <c r="Q19" s="17"/>
      <c r="R19" s="27"/>
      <c r="S19" s="27"/>
    </row>
    <row r="20" spans="1:19" ht="39.75" customHeight="1">
      <c r="A20" s="40">
        <v>1412100</v>
      </c>
      <c r="B20" s="9" t="s">
        <v>13</v>
      </c>
      <c r="C20" s="34">
        <v>140.5</v>
      </c>
      <c r="D20" s="22">
        <v>8340</v>
      </c>
      <c r="E20" s="26">
        <f t="shared" si="0"/>
        <v>2125.8999999999996</v>
      </c>
      <c r="F20" s="17">
        <v>1329.7</v>
      </c>
      <c r="G20" s="17">
        <v>304.3</v>
      </c>
      <c r="H20" s="17">
        <v>8</v>
      </c>
      <c r="I20" s="17">
        <v>276.7</v>
      </c>
      <c r="J20" s="17">
        <v>2.1</v>
      </c>
      <c r="K20" s="17">
        <v>12.6</v>
      </c>
      <c r="L20" s="17">
        <v>0.5</v>
      </c>
      <c r="M20" s="17"/>
      <c r="N20" s="17">
        <v>3.5</v>
      </c>
      <c r="O20" s="17">
        <v>64</v>
      </c>
      <c r="P20" s="17">
        <v>124.4</v>
      </c>
      <c r="Q20" s="17"/>
      <c r="R20" s="27"/>
      <c r="S20" s="27">
        <v>0.1</v>
      </c>
    </row>
    <row r="21" spans="1:19" ht="36.75">
      <c r="A21" s="40">
        <v>1412220</v>
      </c>
      <c r="B21" s="9" t="s">
        <v>14</v>
      </c>
      <c r="C21" s="34">
        <v>99</v>
      </c>
      <c r="D21" s="22">
        <v>6720.5</v>
      </c>
      <c r="E21" s="26">
        <f t="shared" si="0"/>
        <v>1534.9</v>
      </c>
      <c r="F21" s="17">
        <v>1199.8</v>
      </c>
      <c r="G21" s="17">
        <v>257.3</v>
      </c>
      <c r="H21" s="17">
        <v>6.9</v>
      </c>
      <c r="I21" s="17">
        <v>0.5</v>
      </c>
      <c r="J21" s="17"/>
      <c r="K21" s="17">
        <v>10.8</v>
      </c>
      <c r="L21" s="17"/>
      <c r="M21" s="17">
        <v>28.4</v>
      </c>
      <c r="N21" s="17">
        <v>0.7</v>
      </c>
      <c r="O21" s="17">
        <v>17.4</v>
      </c>
      <c r="P21" s="17">
        <v>6.2</v>
      </c>
      <c r="Q21" s="17"/>
      <c r="R21" s="27">
        <v>6.3</v>
      </c>
      <c r="S21" s="27">
        <v>0.6</v>
      </c>
    </row>
    <row r="22" spans="1:19" ht="48.75">
      <c r="A22" s="40">
        <v>1412220</v>
      </c>
      <c r="B22" s="9" t="s">
        <v>15</v>
      </c>
      <c r="C22" s="34">
        <v>112.25</v>
      </c>
      <c r="D22" s="22">
        <v>6192</v>
      </c>
      <c r="E22" s="26">
        <f t="shared" si="0"/>
        <v>1570.7000000000003</v>
      </c>
      <c r="F22" s="17">
        <v>1139.2</v>
      </c>
      <c r="G22" s="17">
        <v>244.7</v>
      </c>
      <c r="H22" s="17">
        <v>35.7</v>
      </c>
      <c r="I22" s="17">
        <v>58.3</v>
      </c>
      <c r="J22" s="17"/>
      <c r="K22" s="17">
        <v>5.2</v>
      </c>
      <c r="L22" s="17"/>
      <c r="M22" s="17">
        <v>64.9</v>
      </c>
      <c r="N22" s="17">
        <v>1</v>
      </c>
      <c r="O22" s="17">
        <v>10.9</v>
      </c>
      <c r="P22" s="17">
        <v>10.8</v>
      </c>
      <c r="Q22" s="17"/>
      <c r="R22" s="27"/>
      <c r="S22" s="27"/>
    </row>
    <row r="23" spans="1:19" ht="41.25" customHeight="1">
      <c r="A23" s="41">
        <v>1412090</v>
      </c>
      <c r="B23" s="9" t="s">
        <v>16</v>
      </c>
      <c r="C23" s="35">
        <v>108.5</v>
      </c>
      <c r="D23" s="22">
        <v>8155.2</v>
      </c>
      <c r="E23" s="26">
        <f t="shared" si="0"/>
        <v>1989.7910000000004</v>
      </c>
      <c r="F23" s="17">
        <v>1165.63</v>
      </c>
      <c r="G23" s="17">
        <v>245.963</v>
      </c>
      <c r="H23" s="17">
        <v>12.819</v>
      </c>
      <c r="I23" s="17">
        <v>7.144</v>
      </c>
      <c r="J23" s="17">
        <v>50.525</v>
      </c>
      <c r="K23" s="17">
        <v>16.259</v>
      </c>
      <c r="L23" s="17">
        <v>0.477</v>
      </c>
      <c r="M23" s="17">
        <v>324.183</v>
      </c>
      <c r="N23" s="17">
        <v>8.911</v>
      </c>
      <c r="O23" s="17">
        <v>82.18</v>
      </c>
      <c r="P23" s="17"/>
      <c r="Q23" s="17"/>
      <c r="R23" s="28">
        <v>75.7</v>
      </c>
      <c r="S23" s="28"/>
    </row>
    <row r="24" spans="1:19" s="15" customFormat="1" ht="36.75">
      <c r="A24" s="42">
        <v>1411120</v>
      </c>
      <c r="B24" s="12" t="s">
        <v>17</v>
      </c>
      <c r="C24" s="36">
        <f>44+48</f>
        <v>92</v>
      </c>
      <c r="D24" s="23">
        <v>8600</v>
      </c>
      <c r="E24" s="24">
        <f t="shared" si="0"/>
        <v>2086.2000000000003</v>
      </c>
      <c r="F24" s="29">
        <v>1201.2</v>
      </c>
      <c r="G24" s="29">
        <v>264.3</v>
      </c>
      <c r="H24" s="29"/>
      <c r="I24" s="29"/>
      <c r="J24" s="29"/>
      <c r="K24" s="29"/>
      <c r="L24" s="29">
        <v>1.9</v>
      </c>
      <c r="M24" s="29">
        <v>13</v>
      </c>
      <c r="N24" s="29">
        <v>6.2</v>
      </c>
      <c r="O24" s="29">
        <v>32.2</v>
      </c>
      <c r="P24" s="29">
        <v>99</v>
      </c>
      <c r="Q24" s="29"/>
      <c r="R24" s="30">
        <v>468.4</v>
      </c>
      <c r="S24" s="30"/>
    </row>
    <row r="25" spans="1:19" s="15" customFormat="1" ht="33.75" customHeight="1">
      <c r="A25" s="42">
        <v>1411120</v>
      </c>
      <c r="B25" s="12" t="s">
        <v>18</v>
      </c>
      <c r="C25" s="36">
        <f>113.5+110</f>
        <v>223.5</v>
      </c>
      <c r="D25" s="23">
        <v>21800</v>
      </c>
      <c r="E25" s="24">
        <f t="shared" si="0"/>
        <v>5450.099999999999</v>
      </c>
      <c r="F25" s="29">
        <v>3251.7</v>
      </c>
      <c r="G25" s="29">
        <v>696.2</v>
      </c>
      <c r="H25" s="29"/>
      <c r="I25" s="29"/>
      <c r="J25" s="29"/>
      <c r="K25" s="29"/>
      <c r="L25" s="29"/>
      <c r="M25" s="29">
        <v>227.2</v>
      </c>
      <c r="N25" s="29"/>
      <c r="O25" s="29"/>
      <c r="P25" s="29"/>
      <c r="Q25" s="29"/>
      <c r="R25" s="30">
        <v>1275</v>
      </c>
      <c r="S25" s="30"/>
    </row>
    <row r="26" spans="1:19" ht="56.25" customHeight="1">
      <c r="A26" s="40">
        <v>1412030</v>
      </c>
      <c r="B26" s="13" t="s">
        <v>49</v>
      </c>
      <c r="C26" s="34">
        <v>126.25</v>
      </c>
      <c r="D26" s="22">
        <v>11685</v>
      </c>
      <c r="E26" s="26">
        <f t="shared" si="0"/>
        <v>2509.1999999999994</v>
      </c>
      <c r="F26" s="17">
        <v>1327.1</v>
      </c>
      <c r="G26" s="17">
        <v>292.7</v>
      </c>
      <c r="H26" s="17">
        <v>42.2</v>
      </c>
      <c r="I26" s="17">
        <v>368.2</v>
      </c>
      <c r="J26" s="17">
        <v>75</v>
      </c>
      <c r="K26" s="17">
        <v>8.2</v>
      </c>
      <c r="L26" s="17">
        <v>0.9</v>
      </c>
      <c r="M26" s="17">
        <v>316.5</v>
      </c>
      <c r="N26" s="17">
        <v>12.2</v>
      </c>
      <c r="O26" s="17">
        <v>65.5</v>
      </c>
      <c r="P26" s="17"/>
      <c r="Q26" s="17"/>
      <c r="R26" s="27"/>
      <c r="S26" s="27">
        <v>0.7</v>
      </c>
    </row>
    <row r="27" spans="1:19" ht="52.5" customHeight="1">
      <c r="A27" s="40">
        <v>1412030</v>
      </c>
      <c r="B27" s="9" t="s">
        <v>19</v>
      </c>
      <c r="C27" s="34">
        <v>162</v>
      </c>
      <c r="D27" s="22">
        <v>9853</v>
      </c>
      <c r="E27" s="26">
        <f t="shared" si="0"/>
        <v>2539.6</v>
      </c>
      <c r="F27" s="17">
        <v>1608.4</v>
      </c>
      <c r="G27" s="17">
        <v>320.6</v>
      </c>
      <c r="H27" s="17"/>
      <c r="I27" s="17"/>
      <c r="J27" s="17"/>
      <c r="K27" s="17"/>
      <c r="L27" s="17"/>
      <c r="M27" s="17"/>
      <c r="N27" s="17"/>
      <c r="O27" s="17">
        <v>170</v>
      </c>
      <c r="P27" s="17">
        <v>440.6</v>
      </c>
      <c r="Q27" s="17"/>
      <c r="R27" s="27"/>
      <c r="S27" s="27"/>
    </row>
    <row r="28" spans="1:19" ht="48.75">
      <c r="A28" s="40">
        <v>1412030</v>
      </c>
      <c r="B28" s="9" t="s">
        <v>20</v>
      </c>
      <c r="C28" s="34">
        <v>195</v>
      </c>
      <c r="D28" s="22">
        <v>13951</v>
      </c>
      <c r="E28" s="26">
        <f t="shared" si="0"/>
        <v>3649.9</v>
      </c>
      <c r="F28" s="17">
        <v>1988.3</v>
      </c>
      <c r="G28" s="17">
        <v>434</v>
      </c>
      <c r="H28" s="17">
        <v>51.6</v>
      </c>
      <c r="I28" s="17">
        <v>44.8</v>
      </c>
      <c r="J28" s="17">
        <v>79.2</v>
      </c>
      <c r="K28" s="17">
        <v>19.1</v>
      </c>
      <c r="L28" s="17"/>
      <c r="M28" s="17"/>
      <c r="N28" s="17"/>
      <c r="O28" s="17">
        <v>264.4</v>
      </c>
      <c r="P28" s="17">
        <v>592.9</v>
      </c>
      <c r="Q28" s="17">
        <v>157.5</v>
      </c>
      <c r="R28" s="27"/>
      <c r="S28" s="27">
        <v>18.1</v>
      </c>
    </row>
    <row r="29" spans="1:19" ht="60.75">
      <c r="A29" s="40">
        <v>1412070</v>
      </c>
      <c r="B29" s="9" t="s">
        <v>21</v>
      </c>
      <c r="C29" s="34">
        <v>61.5</v>
      </c>
      <c r="D29" s="22">
        <v>4747</v>
      </c>
      <c r="E29" s="26">
        <f t="shared" si="0"/>
        <v>1181.5</v>
      </c>
      <c r="F29" s="17">
        <v>757.4</v>
      </c>
      <c r="G29" s="17">
        <v>163.7</v>
      </c>
      <c r="H29" s="17">
        <v>23.6</v>
      </c>
      <c r="I29" s="17">
        <v>5.7</v>
      </c>
      <c r="J29" s="17">
        <v>69.6</v>
      </c>
      <c r="K29" s="17">
        <v>3.6</v>
      </c>
      <c r="L29" s="17">
        <v>0.2</v>
      </c>
      <c r="M29" s="17"/>
      <c r="N29" s="17">
        <v>5.1</v>
      </c>
      <c r="O29" s="17">
        <v>9.3</v>
      </c>
      <c r="P29" s="17">
        <v>140</v>
      </c>
      <c r="Q29" s="17"/>
      <c r="R29" s="27"/>
      <c r="S29" s="27">
        <v>3.3</v>
      </c>
    </row>
    <row r="30" spans="1:19" ht="36.75">
      <c r="A30" s="40">
        <v>1412070</v>
      </c>
      <c r="B30" s="9" t="s">
        <v>23</v>
      </c>
      <c r="C30" s="34">
        <v>108.75</v>
      </c>
      <c r="D30" s="22">
        <v>6662</v>
      </c>
      <c r="E30" s="26">
        <f t="shared" si="0"/>
        <v>1744.6999999999996</v>
      </c>
      <c r="F30" s="17">
        <v>1111.6</v>
      </c>
      <c r="G30" s="17">
        <v>173.5</v>
      </c>
      <c r="H30" s="17">
        <v>13.8</v>
      </c>
      <c r="I30" s="17">
        <v>2.5</v>
      </c>
      <c r="J30" s="17">
        <v>61.6</v>
      </c>
      <c r="K30" s="17">
        <v>11.6</v>
      </c>
      <c r="L30" s="17"/>
      <c r="M30" s="17"/>
      <c r="N30" s="17"/>
      <c r="O30" s="17">
        <v>220.1</v>
      </c>
      <c r="P30" s="17">
        <v>46.6</v>
      </c>
      <c r="Q30" s="17">
        <v>100</v>
      </c>
      <c r="R30" s="27"/>
      <c r="S30" s="27">
        <v>3.4</v>
      </c>
    </row>
    <row r="31" spans="1:19" ht="48.75">
      <c r="A31" s="40">
        <v>1412070</v>
      </c>
      <c r="B31" s="9" t="s">
        <v>24</v>
      </c>
      <c r="C31" s="34">
        <v>53</v>
      </c>
      <c r="D31" s="22">
        <v>3630</v>
      </c>
      <c r="E31" s="26">
        <f t="shared" si="0"/>
        <v>917.4</v>
      </c>
      <c r="F31" s="17">
        <v>600</v>
      </c>
      <c r="G31" s="17">
        <v>138</v>
      </c>
      <c r="H31" s="17">
        <v>23</v>
      </c>
      <c r="I31" s="17">
        <v>3.7</v>
      </c>
      <c r="J31" s="17">
        <v>26.8</v>
      </c>
      <c r="K31" s="17">
        <v>7.7</v>
      </c>
      <c r="L31" s="17">
        <v>1.2</v>
      </c>
      <c r="M31" s="17"/>
      <c r="N31" s="17"/>
      <c r="O31" s="17">
        <v>25.9</v>
      </c>
      <c r="P31" s="17">
        <v>82.8</v>
      </c>
      <c r="Q31" s="17"/>
      <c r="R31" s="27">
        <v>8.3</v>
      </c>
      <c r="S31" s="27"/>
    </row>
    <row r="32" spans="1:19" ht="36.75">
      <c r="A32" s="40">
        <v>1412220</v>
      </c>
      <c r="B32" s="13" t="s">
        <v>25</v>
      </c>
      <c r="C32" s="34">
        <v>42</v>
      </c>
      <c r="D32" s="22">
        <v>2094.2</v>
      </c>
      <c r="E32" s="26">
        <f t="shared" si="0"/>
        <v>446.4</v>
      </c>
      <c r="F32" s="17">
        <v>365.4</v>
      </c>
      <c r="G32" s="17">
        <v>74.1</v>
      </c>
      <c r="H32" s="17">
        <v>4.2</v>
      </c>
      <c r="I32" s="17"/>
      <c r="J32" s="17"/>
      <c r="K32" s="17">
        <v>1.3</v>
      </c>
      <c r="L32" s="17"/>
      <c r="M32" s="17">
        <v>1.4</v>
      </c>
      <c r="N32" s="17"/>
      <c r="O32" s="17"/>
      <c r="P32" s="17"/>
      <c r="Q32" s="17"/>
      <c r="R32" s="27"/>
      <c r="S32" s="27"/>
    </row>
    <row r="33" spans="1:19" ht="36.75">
      <c r="A33" s="40">
        <v>1412220</v>
      </c>
      <c r="B33" s="9" t="s">
        <v>26</v>
      </c>
      <c r="C33" s="34">
        <v>66.5</v>
      </c>
      <c r="D33" s="22">
        <v>3158.5</v>
      </c>
      <c r="E33" s="26">
        <f t="shared" si="0"/>
        <v>839.942</v>
      </c>
      <c r="F33" s="19">
        <v>551.426</v>
      </c>
      <c r="G33" s="19">
        <v>123.404</v>
      </c>
      <c r="H33" s="19">
        <v>15.407</v>
      </c>
      <c r="I33" s="19"/>
      <c r="J33" s="19"/>
      <c r="K33" s="19">
        <v>28.192</v>
      </c>
      <c r="L33" s="19"/>
      <c r="M33" s="19">
        <v>6.626</v>
      </c>
      <c r="N33" s="19">
        <v>0.536</v>
      </c>
      <c r="O33" s="19">
        <v>27.516</v>
      </c>
      <c r="P33" s="19">
        <v>86.835</v>
      </c>
      <c r="Q33" s="19"/>
      <c r="R33" s="27"/>
      <c r="S33" s="27"/>
    </row>
    <row r="34" spans="1:19" ht="48">
      <c r="A34" s="40">
        <v>1412030</v>
      </c>
      <c r="B34" s="14" t="s">
        <v>27</v>
      </c>
      <c r="C34" s="34">
        <v>127.25</v>
      </c>
      <c r="D34" s="22">
        <v>7186</v>
      </c>
      <c r="E34" s="26">
        <f t="shared" si="0"/>
        <v>1873.6000000000001</v>
      </c>
      <c r="F34" s="17">
        <v>1209.4</v>
      </c>
      <c r="G34" s="17">
        <v>285.2</v>
      </c>
      <c r="H34" s="17">
        <v>12.2</v>
      </c>
      <c r="I34" s="17">
        <v>35.6</v>
      </c>
      <c r="J34" s="17">
        <v>51.7</v>
      </c>
      <c r="K34" s="17">
        <v>2.9</v>
      </c>
      <c r="L34" s="17"/>
      <c r="M34" s="17"/>
      <c r="N34" s="17">
        <v>24</v>
      </c>
      <c r="O34" s="17">
        <v>40</v>
      </c>
      <c r="P34" s="17">
        <v>148.9</v>
      </c>
      <c r="Q34" s="17"/>
      <c r="R34" s="27">
        <v>63.6</v>
      </c>
      <c r="S34" s="27">
        <v>0.1</v>
      </c>
    </row>
    <row r="35" spans="1:19" ht="51" customHeight="1">
      <c r="A35" s="40">
        <v>1412030</v>
      </c>
      <c r="B35" s="9" t="s">
        <v>28</v>
      </c>
      <c r="C35" s="34">
        <v>167</v>
      </c>
      <c r="D35" s="22">
        <v>11562</v>
      </c>
      <c r="E35" s="26">
        <f t="shared" si="0"/>
        <v>2483.2999999999997</v>
      </c>
      <c r="F35" s="17">
        <v>1798.3</v>
      </c>
      <c r="G35" s="17">
        <v>393.8</v>
      </c>
      <c r="H35" s="17">
        <v>31.6</v>
      </c>
      <c r="I35" s="17">
        <v>79.9</v>
      </c>
      <c r="J35" s="17">
        <f>54.8-3</f>
        <v>51.8</v>
      </c>
      <c r="K35" s="17">
        <v>11.7</v>
      </c>
      <c r="L35" s="17">
        <v>6</v>
      </c>
      <c r="M35" s="17"/>
      <c r="N35" s="17"/>
      <c r="O35" s="17"/>
      <c r="P35" s="17"/>
      <c r="Q35" s="17"/>
      <c r="R35" s="27">
        <v>109</v>
      </c>
      <c r="S35" s="27">
        <v>1.2</v>
      </c>
    </row>
    <row r="36" spans="1:19" ht="48.75">
      <c r="A36" s="40">
        <v>1412100</v>
      </c>
      <c r="B36" s="9" t="s">
        <v>29</v>
      </c>
      <c r="C36" s="34">
        <v>41</v>
      </c>
      <c r="D36" s="22">
        <v>2842</v>
      </c>
      <c r="E36" s="26">
        <f t="shared" si="0"/>
        <v>683.1999999999999</v>
      </c>
      <c r="F36" s="17">
        <v>421.9</v>
      </c>
      <c r="G36" s="17">
        <v>81.4</v>
      </c>
      <c r="H36" s="17">
        <v>8.1</v>
      </c>
      <c r="I36" s="17">
        <v>27.2</v>
      </c>
      <c r="J36" s="17">
        <v>5</v>
      </c>
      <c r="K36" s="17">
        <v>6.3</v>
      </c>
      <c r="L36" s="17">
        <v>0.8</v>
      </c>
      <c r="M36" s="17"/>
      <c r="N36" s="17">
        <v>3.8</v>
      </c>
      <c r="O36" s="17">
        <v>37.5</v>
      </c>
      <c r="P36" s="17">
        <v>91.2</v>
      </c>
      <c r="Q36" s="17"/>
      <c r="R36" s="27"/>
      <c r="S36" s="27"/>
    </row>
    <row r="37" spans="1:19" ht="48.75">
      <c r="A37" s="40">
        <v>1412030</v>
      </c>
      <c r="B37" s="9" t="s">
        <v>30</v>
      </c>
      <c r="C37" s="34">
        <v>26.5</v>
      </c>
      <c r="D37" s="22">
        <v>1896</v>
      </c>
      <c r="E37" s="26">
        <f t="shared" si="0"/>
        <v>453.09999999999997</v>
      </c>
      <c r="F37" s="17">
        <v>280</v>
      </c>
      <c r="G37" s="17">
        <v>65.2</v>
      </c>
      <c r="H37" s="17">
        <v>3.4</v>
      </c>
      <c r="I37" s="17">
        <v>12</v>
      </c>
      <c r="J37" s="17">
        <v>24</v>
      </c>
      <c r="K37" s="17">
        <f>2.7+0.6</f>
        <v>3.3000000000000003</v>
      </c>
      <c r="L37" s="17">
        <v>0.7</v>
      </c>
      <c r="M37" s="17">
        <v>55.6</v>
      </c>
      <c r="N37" s="17">
        <v>0.6</v>
      </c>
      <c r="O37" s="17">
        <v>6.4</v>
      </c>
      <c r="P37" s="17">
        <v>1.9</v>
      </c>
      <c r="Q37" s="17"/>
      <c r="R37" s="27"/>
      <c r="S37" s="27"/>
    </row>
    <row r="38" spans="1:19" ht="48.75">
      <c r="A38" s="40">
        <v>1412200</v>
      </c>
      <c r="B38" s="9" t="s">
        <v>32</v>
      </c>
      <c r="C38" s="34">
        <v>10</v>
      </c>
      <c r="D38" s="22">
        <v>894.7</v>
      </c>
      <c r="E38" s="26">
        <f t="shared" si="0"/>
        <v>189.09999999999997</v>
      </c>
      <c r="F38" s="29">
        <v>138.6</v>
      </c>
      <c r="G38" s="29">
        <v>28.2</v>
      </c>
      <c r="H38" s="29"/>
      <c r="I38" s="29"/>
      <c r="J38" s="29"/>
      <c r="K38" s="29">
        <v>10.8</v>
      </c>
      <c r="L38" s="29"/>
      <c r="M38" s="29">
        <v>5.7</v>
      </c>
      <c r="N38" s="29">
        <v>0.1</v>
      </c>
      <c r="O38" s="29">
        <v>2.5</v>
      </c>
      <c r="P38" s="29">
        <v>3.2</v>
      </c>
      <c r="Q38" s="29"/>
      <c r="R38" s="27"/>
      <c r="S38" s="27"/>
    </row>
    <row r="39" spans="1:19" ht="36.75">
      <c r="A39" s="43" t="s">
        <v>60</v>
      </c>
      <c r="B39" s="9" t="s">
        <v>31</v>
      </c>
      <c r="C39" s="34">
        <v>21.5</v>
      </c>
      <c r="D39" s="22">
        <v>1522</v>
      </c>
      <c r="E39" s="26">
        <f t="shared" si="0"/>
        <v>326.6</v>
      </c>
      <c r="F39" s="29">
        <v>243.7</v>
      </c>
      <c r="G39" s="29">
        <v>52.4</v>
      </c>
      <c r="H39" s="29">
        <v>1.1</v>
      </c>
      <c r="I39" s="29"/>
      <c r="J39" s="29"/>
      <c r="K39" s="29">
        <v>12.4</v>
      </c>
      <c r="L39" s="29"/>
      <c r="M39" s="29">
        <v>15.8</v>
      </c>
      <c r="N39" s="29">
        <v>0.1</v>
      </c>
      <c r="O39" s="29">
        <v>1.1</v>
      </c>
      <c r="P39" s="29"/>
      <c r="Q39" s="29"/>
      <c r="R39" s="27"/>
      <c r="S39" s="27"/>
    </row>
    <row r="40" spans="1:19" ht="36.75" customHeight="1">
      <c r="A40" s="43" t="s">
        <v>62</v>
      </c>
      <c r="B40" s="13" t="s">
        <v>61</v>
      </c>
      <c r="C40" s="34">
        <v>60.5</v>
      </c>
      <c r="D40" s="22">
        <v>4120</v>
      </c>
      <c r="E40" s="26">
        <f t="shared" si="0"/>
        <v>893.652</v>
      </c>
      <c r="F40" s="17">
        <v>561.8</v>
      </c>
      <c r="G40" s="17">
        <v>121</v>
      </c>
      <c r="H40" s="17">
        <v>15</v>
      </c>
      <c r="I40" s="17">
        <v>25</v>
      </c>
      <c r="J40" s="17">
        <v>15.8</v>
      </c>
      <c r="K40" s="17">
        <v>14</v>
      </c>
      <c r="L40" s="17">
        <v>0.4</v>
      </c>
      <c r="M40" s="17"/>
      <c r="N40" s="17">
        <v>0.128</v>
      </c>
      <c r="O40" s="17">
        <v>16.7</v>
      </c>
      <c r="P40" s="17">
        <v>115.224</v>
      </c>
      <c r="Q40" s="17"/>
      <c r="R40" s="27">
        <v>7.7</v>
      </c>
      <c r="S40" s="27">
        <v>0.9</v>
      </c>
    </row>
    <row r="41" spans="1:19" ht="48.75">
      <c r="A41" s="40">
        <v>1411150</v>
      </c>
      <c r="B41" s="13" t="s">
        <v>50</v>
      </c>
      <c r="C41" s="34"/>
      <c r="D41" s="22">
        <v>426.3</v>
      </c>
      <c r="E41" s="26">
        <f t="shared" si="0"/>
        <v>101.2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  <c r="S41" s="27">
        <v>101.2</v>
      </c>
    </row>
    <row r="42" spans="1:19" ht="48.75">
      <c r="A42" s="40">
        <v>1412220</v>
      </c>
      <c r="B42" s="13" t="s">
        <v>63</v>
      </c>
      <c r="C42" s="34"/>
      <c r="D42" s="22">
        <v>13772</v>
      </c>
      <c r="E42" s="26">
        <f t="shared" si="0"/>
        <v>0</v>
      </c>
      <c r="F42" s="29"/>
      <c r="G42" s="29"/>
      <c r="H42" s="29">
        <v>0</v>
      </c>
      <c r="I42" s="29"/>
      <c r="J42" s="29"/>
      <c r="K42" s="29">
        <v>0</v>
      </c>
      <c r="L42" s="29"/>
      <c r="M42" s="29"/>
      <c r="N42" s="29"/>
      <c r="O42" s="29"/>
      <c r="P42" s="29"/>
      <c r="Q42" s="29"/>
      <c r="R42" s="27">
        <v>0</v>
      </c>
      <c r="S42" s="27"/>
    </row>
    <row r="43" spans="1:19" ht="15">
      <c r="A43" s="40">
        <v>1412214</v>
      </c>
      <c r="B43" s="9" t="s">
        <v>33</v>
      </c>
      <c r="C43" s="34"/>
      <c r="D43" s="27">
        <v>24409.5</v>
      </c>
      <c r="E43" s="26">
        <f t="shared" si="0"/>
        <v>6214.1</v>
      </c>
      <c r="F43" s="29"/>
      <c r="G43" s="29"/>
      <c r="H43" s="29"/>
      <c r="I43" s="29">
        <v>6214.1</v>
      </c>
      <c r="J43" s="29"/>
      <c r="K43" s="29"/>
      <c r="L43" s="29"/>
      <c r="M43" s="29"/>
      <c r="N43" s="29"/>
      <c r="O43" s="29"/>
      <c r="P43" s="29"/>
      <c r="Q43" s="29"/>
      <c r="R43" s="27"/>
      <c r="S43" s="27"/>
    </row>
    <row r="44" spans="1:19" ht="15.75" thickBot="1">
      <c r="A44" s="40">
        <v>1412213</v>
      </c>
      <c r="B44" s="13" t="s">
        <v>52</v>
      </c>
      <c r="C44" s="35"/>
      <c r="D44" s="27">
        <v>350</v>
      </c>
      <c r="E44" s="26">
        <f t="shared" si="0"/>
        <v>0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  <c r="S44" s="27"/>
    </row>
    <row r="45" spans="1:19" ht="15.75" thickBot="1">
      <c r="A45" s="46" t="s">
        <v>22</v>
      </c>
      <c r="B45" s="47"/>
      <c r="C45" s="37">
        <f aca="true" t="shared" si="1" ref="C45:S45">SUM(C6:C44)</f>
        <v>8520.75</v>
      </c>
      <c r="D45" s="31">
        <f t="shared" si="1"/>
        <v>717079.2999999999</v>
      </c>
      <c r="E45" s="31">
        <f t="shared" si="1"/>
        <v>163209.36300000007</v>
      </c>
      <c r="F45" s="31">
        <f t="shared" si="1"/>
        <v>97404.65599999999</v>
      </c>
      <c r="G45" s="31">
        <f t="shared" si="1"/>
        <v>21180.212000000003</v>
      </c>
      <c r="H45" s="31">
        <f t="shared" si="1"/>
        <v>3913.441999999999</v>
      </c>
      <c r="I45" s="31">
        <f t="shared" si="1"/>
        <v>18232.794000000005</v>
      </c>
      <c r="J45" s="31">
        <f t="shared" si="1"/>
        <v>1846.3249999999998</v>
      </c>
      <c r="K45" s="31">
        <f t="shared" si="1"/>
        <v>1050.9800000000002</v>
      </c>
      <c r="L45" s="31">
        <f t="shared" si="1"/>
        <v>65.52600000000001</v>
      </c>
      <c r="M45" s="31">
        <f t="shared" si="1"/>
        <v>7740.434</v>
      </c>
      <c r="N45" s="31">
        <f t="shared" si="1"/>
        <v>584.7250000000001</v>
      </c>
      <c r="O45" s="31">
        <f t="shared" si="1"/>
        <v>3721.9100000000003</v>
      </c>
      <c r="P45" s="31">
        <f t="shared" si="1"/>
        <v>3761.6590000000006</v>
      </c>
      <c r="Q45" s="31">
        <f t="shared" si="1"/>
        <v>350.8</v>
      </c>
      <c r="R45" s="31">
        <f t="shared" si="1"/>
        <v>3099.3999999999996</v>
      </c>
      <c r="S45" s="31">
        <f t="shared" si="1"/>
        <v>256.5</v>
      </c>
    </row>
    <row r="46" spans="1:19" ht="1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/>
  <mergeCells count="8">
    <mergeCell ref="B1:S1"/>
    <mergeCell ref="A45:B45"/>
    <mergeCell ref="A3:A5"/>
    <mergeCell ref="B3:B5"/>
    <mergeCell ref="C3:C5"/>
    <mergeCell ref="F4:S4"/>
    <mergeCell ref="D3:E4"/>
    <mergeCell ref="F3:S3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2016-10-27T06:45:53Z</cp:lastPrinted>
  <dcterms:created xsi:type="dcterms:W3CDTF">2006-09-16T00:00:00Z</dcterms:created>
  <dcterms:modified xsi:type="dcterms:W3CDTF">2017-05-05T08:53:43Z</dcterms:modified>
  <cp:category/>
  <cp:version/>
  <cp:contentType/>
  <cp:contentStatus/>
</cp:coreProperties>
</file>