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'Лист1'!$A$5:$S$45</definedName>
  </definedNames>
  <calcPr fullCalcOnLoad="1"/>
</workbook>
</file>

<file path=xl/sharedStrings.xml><?xml version="1.0" encoding="utf-8"?>
<sst xmlns="http://schemas.openxmlformats.org/spreadsheetml/2006/main" count="69" uniqueCount="69">
  <si>
    <t>Назва закладів</t>
  </si>
  <si>
    <t>Всього:</t>
  </si>
  <si>
    <t>Тернопільська обласна комунальна клінічна  психоневрологічна лікарня</t>
  </si>
  <si>
    <t>КУТОР «Тернопільський обласний наркологічний диспансер»</t>
  </si>
  <si>
    <t>Тернопільський обласний комунальний лікувально-фізкультурний диспансер</t>
  </si>
  <si>
    <t>КЗТОР «Центр екстреної медичної допомоги та медицини катастроф»</t>
  </si>
  <si>
    <t>КУТОР «Обласний центр профілактики і боротьби зі СНІДом»</t>
  </si>
  <si>
    <t>КУТОР «Тернопільський обласний центр медико-соціальної експертизи»</t>
  </si>
  <si>
    <t>Тернопільське обласне бюро судово-медичної експертизи</t>
  </si>
  <si>
    <t>Кременецьке медичне училище імені Арсена Річинського</t>
  </si>
  <si>
    <t>Чортківський державний медичний коледж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</si>
  <si>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</si>
  <si>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</si>
  <si>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</si>
  <si>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</si>
  <si>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</si>
  <si>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</si>
  <si>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</si>
  <si>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</si>
  <si>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інсуліни</t>
  </si>
  <si>
    <t>оплата послуг</t>
  </si>
  <si>
    <t>інші видатки</t>
  </si>
  <si>
    <t>Обсяги асигнувань в тому числі по кодах економічної класифікації видатків</t>
  </si>
  <si>
    <t>Заробітна плата</t>
  </si>
  <si>
    <t>Нарахування на зарплату</t>
  </si>
  <si>
    <t>Предмети, матеріали….</t>
  </si>
  <si>
    <t>Медикаменти</t>
  </si>
  <si>
    <t>Продукти харчування</t>
  </si>
  <si>
    <t>Оплата відряджень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</si>
  <si>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</si>
  <si>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</si>
  <si>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</si>
  <si>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</si>
  <si>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Трансферти</t>
  </si>
  <si>
    <t>Оплата теплопостачання</t>
  </si>
  <si>
    <t>Заліщицький  обласний комунальний госпіталь інвалідів війни та реабілітованих</t>
  </si>
  <si>
    <t>централіз. Бухгалтерія</t>
  </si>
  <si>
    <t>програма СНІД</t>
  </si>
  <si>
    <t>Передбачено кошторисом на 2017 рік</t>
  </si>
  <si>
    <t>Тернопільське обласне комунальне спеціалізоване територіальне медичне об'єднання «Фтизіатрія»</t>
  </si>
  <si>
    <t>Код програмної класифікації</t>
  </si>
  <si>
    <t>1414060</t>
  </si>
  <si>
    <t xml:space="preserve">К УТОР "Тернопільська обласна лікарня "Хоспіс" </t>
  </si>
  <si>
    <t>1412030</t>
  </si>
  <si>
    <t>«Тернопільський обласний спеціалізований будинок дитини»</t>
  </si>
  <si>
    <t>«Тернопільський обласний центр служби крові»</t>
  </si>
  <si>
    <t>Тернопільська університетська лікарня</t>
  </si>
  <si>
    <t>Тернопільська обласна дитяча клінічна лікарня</t>
  </si>
  <si>
    <t>Тернопільський обласний клінічний онкологічний диспансер</t>
  </si>
  <si>
    <t>Тернопільський обласний клінічний перинатальний центр "Мати і дитина"</t>
  </si>
  <si>
    <t>Тернопільський обласний клінічний шкірно-венерологічний диспансер</t>
  </si>
  <si>
    <t>Центр здоров'я</t>
  </si>
  <si>
    <t>Тернопільське обласне патологоанатомічне бюро»</t>
  </si>
  <si>
    <t>«Микулинецька обласна фізіотерапевтична лікарня реабілітації»</t>
  </si>
  <si>
    <t>«Більче - Золотецька обласна фізіотерапевтична лікарня реабілітації»</t>
  </si>
  <si>
    <t>«Бережанський обласний комунальний дитячий гастроентерологічний санаторій»</t>
  </si>
  <si>
    <t xml:space="preserve"> «Інформаційно-аналітичний центр медичної статистики»</t>
  </si>
  <si>
    <t>Служба технічного нагляду за будівництвом та кап.ремонтом"</t>
  </si>
  <si>
    <t xml:space="preserve"> «Тернопільська обласна наукова медична бібліотека»</t>
  </si>
  <si>
    <t xml:space="preserve"> "Тернопільська університетська лікарня" (заходи післядипломної освіти)</t>
  </si>
  <si>
    <t>Чортків шквд</t>
  </si>
  <si>
    <t>Микулинці</t>
  </si>
  <si>
    <t>Більче-золоте</t>
  </si>
  <si>
    <t>МСЕК</t>
  </si>
  <si>
    <t>онко - спецфонд……</t>
  </si>
  <si>
    <t>Касові видатки за 1 півріччя 2017 року</t>
  </si>
  <si>
    <t>1. Звіт про касові видатки загального фонду обласного бюджету за 1 півріччя 2017 року</t>
  </si>
  <si>
    <t>Кількість штатних одиниць на 01.07.2017 року</t>
  </si>
  <si>
    <t>бланкова продукція лікування хворих за межами області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</si>
</sst>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88" fontId="46" fillId="0" borderId="13" xfId="0" applyNumberFormat="1" applyFont="1" applyFill="1" applyBorder="1" applyAlignment="1">
      <alignment horizontal="right" vertical="center"/>
    </xf>
    <xf numFmtId="188" fontId="46" fillId="0" borderId="14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>
      <alignment horizontal="right" vertical="center"/>
    </xf>
    <xf numFmtId="4" fontId="46" fillId="0" borderId="16" xfId="0" applyNumberFormat="1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" fontId="46" fillId="0" borderId="18" xfId="0" applyNumberFormat="1" applyFont="1" applyFill="1" applyBorder="1" applyAlignment="1">
      <alignment horizontal="right" vertical="center"/>
    </xf>
    <xf numFmtId="188" fontId="46" fillId="0" borderId="19" xfId="0" applyNumberFormat="1" applyFont="1" applyFill="1" applyBorder="1" applyAlignment="1">
      <alignment horizontal="right" vertical="center"/>
    </xf>
    <xf numFmtId="188" fontId="46" fillId="0" borderId="20" xfId="0" applyNumberFormat="1" applyFont="1" applyFill="1" applyBorder="1" applyAlignment="1">
      <alignment horizontal="right" vertical="center"/>
    </xf>
    <xf numFmtId="188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right" vertical="center"/>
    </xf>
    <xf numFmtId="188" fontId="11" fillId="0" borderId="13" xfId="0" applyNumberFormat="1" applyFont="1" applyFill="1" applyBorder="1" applyAlignment="1">
      <alignment horizontal="right" vertical="center"/>
    </xf>
    <xf numFmtId="188" fontId="11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188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wrapText="1"/>
    </xf>
    <xf numFmtId="0" fontId="7" fillId="0" borderId="12" xfId="0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/>
    </xf>
    <xf numFmtId="4" fontId="46" fillId="0" borderId="24" xfId="0" applyNumberFormat="1" applyFont="1" applyFill="1" applyBorder="1" applyAlignment="1">
      <alignment horizontal="right" vertical="center"/>
    </xf>
    <xf numFmtId="188" fontId="46" fillId="0" borderId="2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4" fontId="11" fillId="0" borderId="16" xfId="0" applyNumberFormat="1" applyFont="1" applyFill="1" applyBorder="1" applyAlignment="1">
      <alignment horizontal="right" vertical="center"/>
    </xf>
    <xf numFmtId="188" fontId="11" fillId="0" borderId="15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justify" vertical="center"/>
    </xf>
    <xf numFmtId="49" fontId="47" fillId="0" borderId="15" xfId="0" applyNumberFormat="1" applyFont="1" applyFill="1" applyBorder="1" applyAlignment="1">
      <alignment horizontal="center" vertical="center"/>
    </xf>
    <xf numFmtId="4" fontId="46" fillId="33" borderId="25" xfId="0" applyNumberFormat="1" applyFont="1" applyFill="1" applyBorder="1" applyAlignment="1">
      <alignment horizontal="right" vertical="center"/>
    </xf>
    <xf numFmtId="188" fontId="46" fillId="33" borderId="2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93" zoomScaleNormal="50" zoomScaleSheetLayoutView="93" zoomScalePageLayoutView="0" workbookViewId="0" topLeftCell="A1">
      <pane ySplit="1" topLeftCell="A5" activePane="bottomLeft" state="frozen"/>
      <selection pane="topLeft" activeCell="A1" sqref="A1"/>
      <selection pane="bottomLeft" activeCell="B44" sqref="B44"/>
    </sheetView>
  </sheetViews>
  <sheetFormatPr defaultColWidth="9.140625" defaultRowHeight="15"/>
  <cols>
    <col min="1" max="1" width="7.28125" style="0" customWidth="1"/>
    <col min="2" max="2" width="20.00390625" style="0" customWidth="1"/>
    <col min="3" max="3" width="12.00390625" style="0" customWidth="1"/>
    <col min="4" max="4" width="11.140625" style="0" customWidth="1"/>
    <col min="5" max="5" width="10.421875" style="0" customWidth="1"/>
    <col min="6" max="6" width="10.140625" style="0" customWidth="1"/>
    <col min="8" max="8" width="11.140625" style="0" customWidth="1"/>
    <col min="9" max="9" width="9.7109375" style="0" customWidth="1"/>
    <col min="10" max="10" width="10.8515625" style="0" customWidth="1"/>
    <col min="12" max="12" width="11.28125" style="0" customWidth="1"/>
    <col min="13" max="13" width="11.7109375" style="0" customWidth="1"/>
    <col min="14" max="14" width="11.57421875" style="0" customWidth="1"/>
    <col min="16" max="16" width="11.7109375" style="0" customWidth="1"/>
    <col min="18" max="18" width="11.00390625" style="0" customWidth="1"/>
    <col min="19" max="19" width="11.140625" style="0" customWidth="1"/>
  </cols>
  <sheetData>
    <row r="1" spans="2:19" ht="18.75">
      <c r="B1" s="43" t="s">
        <v>66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thickBot="1">
      <c r="A3" s="47" t="s">
        <v>40</v>
      </c>
      <c r="B3" s="50" t="s">
        <v>0</v>
      </c>
      <c r="C3" s="47" t="s">
        <v>67</v>
      </c>
      <c r="D3" s="56" t="s">
        <v>1</v>
      </c>
      <c r="E3" s="56"/>
      <c r="F3" s="58" t="s">
        <v>22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5.75" thickBot="1">
      <c r="A4" s="48"/>
      <c r="B4" s="51"/>
      <c r="C4" s="48"/>
      <c r="D4" s="57"/>
      <c r="E4" s="57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19" ht="60.75" customHeight="1" thickBot="1">
      <c r="A5" s="49"/>
      <c r="B5" s="52"/>
      <c r="C5" s="49"/>
      <c r="D5" s="3" t="s">
        <v>38</v>
      </c>
      <c r="E5" s="3" t="s">
        <v>65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20</v>
      </c>
      <c r="L5" s="3" t="s">
        <v>28</v>
      </c>
      <c r="M5" s="3" t="s">
        <v>34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21</v>
      </c>
    </row>
    <row r="6" spans="1:19" s="13" customFormat="1" ht="66" customHeight="1">
      <c r="A6" s="15">
        <v>1412010</v>
      </c>
      <c r="B6" s="16" t="s">
        <v>46</v>
      </c>
      <c r="C6" s="17">
        <v>1142</v>
      </c>
      <c r="D6" s="18">
        <v>139134.9</v>
      </c>
      <c r="E6" s="19">
        <f aca="true" t="shared" si="0" ref="E6:E44">SUM(F6:S6)</f>
        <v>64511.46</v>
      </c>
      <c r="F6" s="20">
        <v>26053.3</v>
      </c>
      <c r="G6" s="20">
        <v>5765.1</v>
      </c>
      <c r="H6" s="20">
        <v>309.7</v>
      </c>
      <c r="I6" s="20">
        <v>26482.246</v>
      </c>
      <c r="J6" s="20">
        <v>865</v>
      </c>
      <c r="K6" s="20">
        <v>289.4</v>
      </c>
      <c r="L6" s="20">
        <v>34.844</v>
      </c>
      <c r="M6" s="20">
        <v>2831.6</v>
      </c>
      <c r="N6" s="20">
        <v>286.697</v>
      </c>
      <c r="O6" s="20">
        <v>1525.596</v>
      </c>
      <c r="P6" s="20">
        <v>8.1</v>
      </c>
      <c r="Q6" s="20"/>
      <c r="R6" s="8">
        <v>39.666</v>
      </c>
      <c r="S6" s="8">
        <f>19.311+0.9</f>
        <v>20.211</v>
      </c>
    </row>
    <row r="7" spans="1:19" s="14" customFormat="1" ht="52.5" customHeight="1">
      <c r="A7" s="21">
        <v>1412200</v>
      </c>
      <c r="B7" s="22" t="s">
        <v>36</v>
      </c>
      <c r="C7" s="23">
        <v>16.5</v>
      </c>
      <c r="D7" s="24">
        <v>1306</v>
      </c>
      <c r="E7" s="25">
        <f t="shared" si="0"/>
        <v>572.9</v>
      </c>
      <c r="F7" s="8">
        <v>465.7</v>
      </c>
      <c r="G7" s="8">
        <v>100.2</v>
      </c>
      <c r="H7" s="8">
        <v>6</v>
      </c>
      <c r="I7" s="8"/>
      <c r="J7" s="8"/>
      <c r="K7" s="8">
        <v>1</v>
      </c>
      <c r="L7" s="8"/>
      <c r="M7" s="8"/>
      <c r="N7" s="8"/>
      <c r="O7" s="8"/>
      <c r="P7" s="8"/>
      <c r="Q7" s="8"/>
      <c r="R7" s="24"/>
      <c r="S7" s="24"/>
    </row>
    <row r="8" spans="1:19" s="13" customFormat="1" ht="45.75" customHeight="1">
      <c r="A8" s="12">
        <v>1412010</v>
      </c>
      <c r="B8" s="26" t="s">
        <v>47</v>
      </c>
      <c r="C8" s="11">
        <v>833.5</v>
      </c>
      <c r="D8" s="8">
        <v>66153</v>
      </c>
      <c r="E8" s="9">
        <f t="shared" si="0"/>
        <v>33401.977</v>
      </c>
      <c r="F8" s="20">
        <v>20380.565</v>
      </c>
      <c r="G8" s="20">
        <v>4345.9</v>
      </c>
      <c r="H8" s="20">
        <v>285</v>
      </c>
      <c r="I8" s="20">
        <v>3806.944</v>
      </c>
      <c r="J8" s="20">
        <v>573.542</v>
      </c>
      <c r="K8" s="20">
        <v>300</v>
      </c>
      <c r="L8" s="20">
        <v>29</v>
      </c>
      <c r="M8" s="20">
        <v>2426.986</v>
      </c>
      <c r="N8" s="20">
        <v>151.253</v>
      </c>
      <c r="O8" s="20">
        <v>1037.825</v>
      </c>
      <c r="P8" s="20"/>
      <c r="Q8" s="20"/>
      <c r="R8" s="10">
        <v>51.889</v>
      </c>
      <c r="S8" s="10">
        <v>13.073</v>
      </c>
    </row>
    <row r="9" spans="1:19" s="13" customFormat="1" ht="50.25" customHeight="1">
      <c r="A9" s="12">
        <v>1412030</v>
      </c>
      <c r="B9" s="26" t="s">
        <v>2</v>
      </c>
      <c r="C9" s="11">
        <v>937</v>
      </c>
      <c r="D9" s="8">
        <v>68823</v>
      </c>
      <c r="E9" s="9">
        <f t="shared" si="0"/>
        <v>33140.719</v>
      </c>
      <c r="F9" s="20">
        <v>21518.22</v>
      </c>
      <c r="G9" s="20">
        <v>4701.096</v>
      </c>
      <c r="H9" s="20">
        <v>393.899</v>
      </c>
      <c r="I9" s="20">
        <v>855.887</v>
      </c>
      <c r="J9" s="20">
        <v>792.556</v>
      </c>
      <c r="K9" s="20">
        <v>443.066</v>
      </c>
      <c r="L9" s="20">
        <v>26.8</v>
      </c>
      <c r="M9" s="20">
        <v>2297.719</v>
      </c>
      <c r="N9" s="20">
        <v>425.161</v>
      </c>
      <c r="O9" s="20">
        <v>485.64</v>
      </c>
      <c r="P9" s="20">
        <v>126.304</v>
      </c>
      <c r="Q9" s="20"/>
      <c r="R9" s="10">
        <v>1051.751</v>
      </c>
      <c r="S9" s="10">
        <v>22.62</v>
      </c>
    </row>
    <row r="10" spans="1:19" s="13" customFormat="1" ht="38.25" customHeight="1">
      <c r="A10" s="12">
        <v>1412030</v>
      </c>
      <c r="B10" s="26" t="s">
        <v>48</v>
      </c>
      <c r="C10" s="11">
        <v>420.75</v>
      </c>
      <c r="D10" s="8">
        <v>29428.1</v>
      </c>
      <c r="E10" s="9">
        <f t="shared" si="0"/>
        <v>13775.327000000001</v>
      </c>
      <c r="F10" s="20">
        <v>8813.5</v>
      </c>
      <c r="G10" s="20">
        <v>1924.668</v>
      </c>
      <c r="H10" s="20">
        <v>139.7</v>
      </c>
      <c r="I10" s="20">
        <v>943.438</v>
      </c>
      <c r="J10" s="20">
        <v>220.452</v>
      </c>
      <c r="K10" s="20">
        <v>281.358</v>
      </c>
      <c r="L10" s="20"/>
      <c r="M10" s="20"/>
      <c r="N10" s="20">
        <v>61.636</v>
      </c>
      <c r="O10" s="20">
        <v>531.294</v>
      </c>
      <c r="P10" s="20">
        <v>775.154</v>
      </c>
      <c r="Q10" s="20"/>
      <c r="R10" s="10">
        <v>82.003</v>
      </c>
      <c r="S10" s="10">
        <v>2.124</v>
      </c>
    </row>
    <row r="11" spans="1:19" s="13" customFormat="1" ht="49.5" customHeight="1">
      <c r="A11" s="12">
        <v>1412050</v>
      </c>
      <c r="B11" s="26" t="s">
        <v>49</v>
      </c>
      <c r="C11" s="11">
        <v>426.5</v>
      </c>
      <c r="D11" s="8">
        <v>30262.2</v>
      </c>
      <c r="E11" s="9">
        <f t="shared" si="0"/>
        <v>14535.853000000001</v>
      </c>
      <c r="F11" s="20">
        <v>10250.061</v>
      </c>
      <c r="G11" s="20">
        <v>2245.492</v>
      </c>
      <c r="H11" s="20">
        <v>220.281</v>
      </c>
      <c r="I11" s="20">
        <v>256.062</v>
      </c>
      <c r="J11" s="20">
        <v>148.484</v>
      </c>
      <c r="K11" s="20">
        <v>130.473</v>
      </c>
      <c r="L11" s="20">
        <v>4.265</v>
      </c>
      <c r="M11" s="20">
        <v>749.366</v>
      </c>
      <c r="N11" s="20">
        <v>55.366</v>
      </c>
      <c r="O11" s="20">
        <v>475.803</v>
      </c>
      <c r="P11" s="20"/>
      <c r="Q11" s="20"/>
      <c r="R11" s="10"/>
      <c r="S11" s="10">
        <v>0.2</v>
      </c>
    </row>
    <row r="12" spans="1:19" s="13" customFormat="1" ht="68.25" customHeight="1">
      <c r="A12" s="12">
        <v>1412020</v>
      </c>
      <c r="B12" s="27" t="s">
        <v>39</v>
      </c>
      <c r="C12" s="11">
        <v>708.25</v>
      </c>
      <c r="D12" s="8">
        <v>74499</v>
      </c>
      <c r="E12" s="9">
        <f t="shared" si="0"/>
        <v>35686.737</v>
      </c>
      <c r="F12" s="28">
        <v>25264.7</v>
      </c>
      <c r="G12" s="28">
        <v>5412.8</v>
      </c>
      <c r="H12" s="28">
        <v>373.7</v>
      </c>
      <c r="I12" s="28">
        <v>434.981</v>
      </c>
      <c r="J12" s="28">
        <v>667.9</v>
      </c>
      <c r="K12" s="28">
        <v>204.3</v>
      </c>
      <c r="L12" s="28">
        <v>18.8</v>
      </c>
      <c r="M12" s="28">
        <v>7.7</v>
      </c>
      <c r="N12" s="28">
        <v>51.4</v>
      </c>
      <c r="O12" s="28">
        <v>783.33</v>
      </c>
      <c r="P12" s="28">
        <v>1452.826</v>
      </c>
      <c r="Q12" s="28">
        <v>129</v>
      </c>
      <c r="R12" s="10">
        <v>876.7</v>
      </c>
      <c r="S12" s="10">
        <v>8.6</v>
      </c>
    </row>
    <row r="13" spans="1:19" s="13" customFormat="1" ht="51" customHeight="1">
      <c r="A13" s="12">
        <v>1412030</v>
      </c>
      <c r="B13" s="6" t="s">
        <v>3</v>
      </c>
      <c r="C13" s="11">
        <v>138</v>
      </c>
      <c r="D13" s="8">
        <v>11305.6</v>
      </c>
      <c r="E13" s="9">
        <f t="shared" si="0"/>
        <v>4864.401000000002</v>
      </c>
      <c r="F13" s="20">
        <v>3526.864</v>
      </c>
      <c r="G13" s="20">
        <v>785.326</v>
      </c>
      <c r="H13" s="20">
        <v>16.684</v>
      </c>
      <c r="I13" s="20">
        <v>36.721</v>
      </c>
      <c r="J13" s="20">
        <v>92.542</v>
      </c>
      <c r="K13" s="20">
        <v>17.965</v>
      </c>
      <c r="L13" s="20"/>
      <c r="M13" s="20">
        <v>339.349</v>
      </c>
      <c r="N13" s="20">
        <v>8.75</v>
      </c>
      <c r="O13" s="20">
        <v>26.6</v>
      </c>
      <c r="P13" s="20"/>
      <c r="Q13" s="20"/>
      <c r="R13" s="10">
        <v>13.6</v>
      </c>
      <c r="S13" s="10"/>
    </row>
    <row r="14" spans="1:19" s="13" customFormat="1" ht="49.5" customHeight="1">
      <c r="A14" s="12">
        <v>1412030</v>
      </c>
      <c r="B14" s="7" t="s">
        <v>50</v>
      </c>
      <c r="C14" s="11">
        <v>160.5</v>
      </c>
      <c r="D14" s="8">
        <v>6504</v>
      </c>
      <c r="E14" s="9">
        <f t="shared" si="0"/>
        <v>3251.5</v>
      </c>
      <c r="F14" s="20">
        <v>2317</v>
      </c>
      <c r="G14" s="20">
        <v>519</v>
      </c>
      <c r="H14" s="20">
        <v>63.4</v>
      </c>
      <c r="I14" s="20">
        <v>97.4</v>
      </c>
      <c r="J14" s="20">
        <v>40.4</v>
      </c>
      <c r="K14" s="20">
        <v>21.1</v>
      </c>
      <c r="L14" s="20"/>
      <c r="M14" s="20"/>
      <c r="N14" s="20">
        <v>15</v>
      </c>
      <c r="O14" s="20">
        <v>61.2</v>
      </c>
      <c r="P14" s="20">
        <v>117</v>
      </c>
      <c r="Q14" s="20"/>
      <c r="R14" s="10"/>
      <c r="S14" s="10"/>
    </row>
    <row r="15" spans="1:19" s="13" customFormat="1" ht="60" customHeight="1">
      <c r="A15" s="12">
        <v>1412130</v>
      </c>
      <c r="B15" s="29" t="s">
        <v>4</v>
      </c>
      <c r="C15" s="11">
        <v>46</v>
      </c>
      <c r="D15" s="8">
        <v>2468.335</v>
      </c>
      <c r="E15" s="9">
        <f t="shared" si="0"/>
        <v>1189.28</v>
      </c>
      <c r="F15" s="20">
        <v>893.999</v>
      </c>
      <c r="G15" s="20">
        <v>180.498</v>
      </c>
      <c r="H15" s="20"/>
      <c r="I15" s="20"/>
      <c r="J15" s="20"/>
      <c r="K15" s="20">
        <v>4.899</v>
      </c>
      <c r="L15" s="20"/>
      <c r="M15" s="20">
        <v>93.751</v>
      </c>
      <c r="N15" s="20">
        <v>0.547</v>
      </c>
      <c r="O15" s="20">
        <v>15.586</v>
      </c>
      <c r="P15" s="20"/>
      <c r="Q15" s="20"/>
      <c r="R15" s="10"/>
      <c r="S15" s="10"/>
    </row>
    <row r="16" spans="1:19" s="13" customFormat="1" ht="42" customHeight="1">
      <c r="A16" s="12">
        <v>1412170</v>
      </c>
      <c r="B16" s="30" t="s">
        <v>51</v>
      </c>
      <c r="C16" s="11">
        <v>20.75</v>
      </c>
      <c r="D16" s="8">
        <v>1070</v>
      </c>
      <c r="E16" s="9">
        <f t="shared" si="0"/>
        <v>537.137</v>
      </c>
      <c r="F16" s="20">
        <v>430.284</v>
      </c>
      <c r="G16" s="20">
        <v>79.744</v>
      </c>
      <c r="H16" s="20"/>
      <c r="I16" s="20"/>
      <c r="J16" s="20"/>
      <c r="K16" s="20">
        <v>6.42</v>
      </c>
      <c r="L16" s="20"/>
      <c r="M16" s="20"/>
      <c r="N16" s="20">
        <v>0.857</v>
      </c>
      <c r="O16" s="20">
        <v>9.938</v>
      </c>
      <c r="P16" s="20">
        <v>8.86</v>
      </c>
      <c r="Q16" s="20"/>
      <c r="R16" s="10"/>
      <c r="S16" s="10">
        <v>1.034</v>
      </c>
    </row>
    <row r="17" spans="1:19" s="13" customFormat="1" ht="49.5" customHeight="1">
      <c r="A17" s="12">
        <v>1412110</v>
      </c>
      <c r="B17" s="6" t="s">
        <v>5</v>
      </c>
      <c r="C17" s="11">
        <v>1489.75</v>
      </c>
      <c r="D17" s="8">
        <v>104992.4</v>
      </c>
      <c r="E17" s="9">
        <f t="shared" si="0"/>
        <v>54501.492999999995</v>
      </c>
      <c r="F17" s="20">
        <v>37606.9</v>
      </c>
      <c r="G17" s="20">
        <v>8204.9</v>
      </c>
      <c r="H17" s="20">
        <v>5735.249</v>
      </c>
      <c r="I17" s="20">
        <v>1144.9</v>
      </c>
      <c r="J17" s="20"/>
      <c r="K17" s="20">
        <v>660.77</v>
      </c>
      <c r="L17" s="20">
        <v>17.683</v>
      </c>
      <c r="M17" s="20">
        <v>546.491</v>
      </c>
      <c r="N17" s="20">
        <v>32.548</v>
      </c>
      <c r="O17" s="20">
        <v>380.422</v>
      </c>
      <c r="P17" s="20">
        <v>162.986</v>
      </c>
      <c r="Q17" s="20">
        <v>7.829</v>
      </c>
      <c r="R17" s="10"/>
      <c r="S17" s="10">
        <v>0.815</v>
      </c>
    </row>
    <row r="18" spans="1:19" s="13" customFormat="1" ht="45.75" customHeight="1">
      <c r="A18" s="12">
        <v>1412130</v>
      </c>
      <c r="B18" s="6" t="s">
        <v>6</v>
      </c>
      <c r="C18" s="11">
        <v>0</v>
      </c>
      <c r="D18" s="8">
        <v>674.7</v>
      </c>
      <c r="E18" s="9">
        <f t="shared" si="0"/>
        <v>674.6629999999999</v>
      </c>
      <c r="F18" s="20">
        <v>481.662</v>
      </c>
      <c r="G18" s="20">
        <v>108.599</v>
      </c>
      <c r="H18" s="20">
        <v>4.208</v>
      </c>
      <c r="I18" s="20">
        <v>3.274</v>
      </c>
      <c r="J18" s="20"/>
      <c r="K18" s="20">
        <v>8.701</v>
      </c>
      <c r="L18" s="20">
        <v>2.149</v>
      </c>
      <c r="M18" s="20">
        <v>36.529</v>
      </c>
      <c r="N18" s="20">
        <v>0.751</v>
      </c>
      <c r="O18" s="20">
        <v>12.468</v>
      </c>
      <c r="P18" s="20"/>
      <c r="Q18" s="20"/>
      <c r="R18" s="10">
        <v>16.322</v>
      </c>
      <c r="S18" s="10"/>
    </row>
    <row r="19" spans="1:19" ht="52.5" customHeight="1">
      <c r="A19" s="12">
        <v>1412190</v>
      </c>
      <c r="B19" s="6" t="s">
        <v>7</v>
      </c>
      <c r="C19" s="11">
        <v>90.5</v>
      </c>
      <c r="D19" s="8">
        <v>5881</v>
      </c>
      <c r="E19" s="9">
        <f t="shared" si="0"/>
        <v>2920.2999999999997</v>
      </c>
      <c r="F19" s="20">
        <v>2319.5</v>
      </c>
      <c r="G19" s="20">
        <v>467.5</v>
      </c>
      <c r="H19" s="20">
        <v>30.5</v>
      </c>
      <c r="I19" s="20"/>
      <c r="J19" s="20"/>
      <c r="K19" s="20">
        <v>14.2</v>
      </c>
      <c r="L19" s="20">
        <v>2.2</v>
      </c>
      <c r="M19" s="20">
        <v>55.1</v>
      </c>
      <c r="N19" s="20">
        <v>1.8</v>
      </c>
      <c r="O19" s="20">
        <v>11</v>
      </c>
      <c r="P19" s="20">
        <v>18.5</v>
      </c>
      <c r="Q19" s="20"/>
      <c r="R19" s="10"/>
      <c r="S19" s="10"/>
    </row>
    <row r="20" spans="1:19" s="13" customFormat="1" ht="39" customHeight="1">
      <c r="A20" s="12">
        <v>1412100</v>
      </c>
      <c r="B20" s="7" t="s">
        <v>45</v>
      </c>
      <c r="C20" s="11">
        <v>140.5</v>
      </c>
      <c r="D20" s="8">
        <v>8490</v>
      </c>
      <c r="E20" s="9">
        <f t="shared" si="0"/>
        <v>4104.099999999999</v>
      </c>
      <c r="F20" s="20">
        <v>2671</v>
      </c>
      <c r="G20" s="20">
        <v>616.1</v>
      </c>
      <c r="H20" s="20">
        <v>27.8</v>
      </c>
      <c r="I20" s="20">
        <v>471.7</v>
      </c>
      <c r="J20" s="20">
        <v>14.5</v>
      </c>
      <c r="K20" s="20">
        <v>30.4</v>
      </c>
      <c r="L20" s="20">
        <v>1.5</v>
      </c>
      <c r="M20" s="20"/>
      <c r="N20" s="20">
        <v>6.7</v>
      </c>
      <c r="O20" s="20">
        <v>125</v>
      </c>
      <c r="P20" s="20">
        <v>139</v>
      </c>
      <c r="Q20" s="20"/>
      <c r="R20" s="10"/>
      <c r="S20" s="10">
        <v>0.4</v>
      </c>
    </row>
    <row r="21" spans="1:19" s="13" customFormat="1" ht="49.5" customHeight="1">
      <c r="A21" s="12">
        <v>1412220</v>
      </c>
      <c r="B21" s="6" t="s">
        <v>8</v>
      </c>
      <c r="C21" s="11">
        <v>99</v>
      </c>
      <c r="D21" s="8">
        <v>6720.5</v>
      </c>
      <c r="E21" s="9">
        <f t="shared" si="0"/>
        <v>3242.92</v>
      </c>
      <c r="F21" s="20">
        <v>2523.618</v>
      </c>
      <c r="G21" s="20">
        <v>541.409</v>
      </c>
      <c r="H21" s="20">
        <v>19.505</v>
      </c>
      <c r="I21" s="20">
        <v>46.424</v>
      </c>
      <c r="J21" s="20"/>
      <c r="K21" s="20">
        <v>17.995</v>
      </c>
      <c r="L21" s="20"/>
      <c r="M21" s="20">
        <v>42.037</v>
      </c>
      <c r="N21" s="20">
        <v>2.108</v>
      </c>
      <c r="O21" s="20">
        <v>32.79</v>
      </c>
      <c r="P21" s="20">
        <v>6.177</v>
      </c>
      <c r="Q21" s="20"/>
      <c r="R21" s="10">
        <v>10.208</v>
      </c>
      <c r="S21" s="10">
        <v>0.649</v>
      </c>
    </row>
    <row r="22" spans="1:19" s="13" customFormat="1" ht="45" customHeight="1">
      <c r="A22" s="12">
        <v>1412220</v>
      </c>
      <c r="B22" s="7" t="s">
        <v>52</v>
      </c>
      <c r="C22" s="11">
        <v>112.25</v>
      </c>
      <c r="D22" s="8">
        <v>6192</v>
      </c>
      <c r="E22" s="9">
        <f t="shared" si="0"/>
        <v>3092.9390000000003</v>
      </c>
      <c r="F22" s="20">
        <v>2282.47</v>
      </c>
      <c r="G22" s="20">
        <v>489.71</v>
      </c>
      <c r="H22" s="20">
        <v>65.362</v>
      </c>
      <c r="I22" s="20">
        <v>98.744</v>
      </c>
      <c r="J22" s="20"/>
      <c r="K22" s="20">
        <v>17.969</v>
      </c>
      <c r="L22" s="20"/>
      <c r="M22" s="20">
        <v>93.36</v>
      </c>
      <c r="N22" s="20">
        <v>2.285</v>
      </c>
      <c r="O22" s="20">
        <v>30.414</v>
      </c>
      <c r="P22" s="20">
        <v>12.588</v>
      </c>
      <c r="Q22" s="20"/>
      <c r="R22" s="10"/>
      <c r="S22" s="10">
        <v>0.037</v>
      </c>
    </row>
    <row r="23" spans="1:19" s="13" customFormat="1" ht="55.5" customHeight="1">
      <c r="A23" s="31">
        <v>1412090</v>
      </c>
      <c r="B23" s="7" t="s">
        <v>44</v>
      </c>
      <c r="C23" s="32">
        <v>108.5</v>
      </c>
      <c r="D23" s="8">
        <v>8505.2</v>
      </c>
      <c r="E23" s="9">
        <f t="shared" si="0"/>
        <v>3922.4</v>
      </c>
      <c r="F23" s="20">
        <v>2447.6</v>
      </c>
      <c r="G23" s="20">
        <v>514.4</v>
      </c>
      <c r="H23" s="20">
        <v>30.4</v>
      </c>
      <c r="I23" s="20">
        <v>21.8</v>
      </c>
      <c r="J23" s="20">
        <v>136.5</v>
      </c>
      <c r="K23" s="20">
        <v>27.3</v>
      </c>
      <c r="L23" s="20">
        <v>0.5</v>
      </c>
      <c r="M23" s="20">
        <v>400.9</v>
      </c>
      <c r="N23" s="20">
        <v>21.1</v>
      </c>
      <c r="O23" s="20">
        <v>170.2</v>
      </c>
      <c r="P23" s="20"/>
      <c r="Q23" s="20"/>
      <c r="R23" s="33">
        <v>151.7</v>
      </c>
      <c r="S23" s="33"/>
    </row>
    <row r="24" spans="1:19" s="14" customFormat="1" ht="50.25" customHeight="1">
      <c r="A24" s="34">
        <v>1411120</v>
      </c>
      <c r="B24" s="35" t="s">
        <v>9</v>
      </c>
      <c r="C24" s="36">
        <f>44+48</f>
        <v>92</v>
      </c>
      <c r="D24" s="24">
        <v>8600</v>
      </c>
      <c r="E24" s="25">
        <f t="shared" si="0"/>
        <v>4157.552</v>
      </c>
      <c r="F24" s="10">
        <v>2500.887</v>
      </c>
      <c r="G24" s="10">
        <v>548.847</v>
      </c>
      <c r="H24" s="10"/>
      <c r="I24" s="10"/>
      <c r="J24" s="10"/>
      <c r="K24" s="10">
        <v>6.091</v>
      </c>
      <c r="L24" s="10">
        <v>3.768</v>
      </c>
      <c r="M24" s="10">
        <v>13</v>
      </c>
      <c r="N24" s="10">
        <v>9.057</v>
      </c>
      <c r="O24" s="10">
        <v>36.2</v>
      </c>
      <c r="P24" s="10">
        <v>137.229</v>
      </c>
      <c r="Q24" s="10"/>
      <c r="R24" s="37">
        <v>902.473</v>
      </c>
      <c r="S24" s="37"/>
    </row>
    <row r="25" spans="1:19" s="14" customFormat="1" ht="43.5" customHeight="1">
      <c r="A25" s="34">
        <v>1411120</v>
      </c>
      <c r="B25" s="35" t="s">
        <v>10</v>
      </c>
      <c r="C25" s="36">
        <f>113.5+110</f>
        <v>223.5</v>
      </c>
      <c r="D25" s="24">
        <v>21800</v>
      </c>
      <c r="E25" s="25">
        <f t="shared" si="0"/>
        <v>11022.633</v>
      </c>
      <c r="F25" s="10">
        <v>6899.595</v>
      </c>
      <c r="G25" s="10">
        <v>1513.077</v>
      </c>
      <c r="H25" s="10"/>
      <c r="I25" s="10"/>
      <c r="J25" s="10"/>
      <c r="K25" s="10"/>
      <c r="L25" s="10"/>
      <c r="M25" s="10">
        <v>227.158</v>
      </c>
      <c r="N25" s="10"/>
      <c r="O25" s="10"/>
      <c r="P25" s="10"/>
      <c r="Q25" s="10"/>
      <c r="R25" s="37">
        <v>2382.803</v>
      </c>
      <c r="S25" s="37"/>
    </row>
    <row r="26" spans="1:19" s="13" customFormat="1" ht="54.75" customHeight="1">
      <c r="A26" s="12">
        <v>1412030</v>
      </c>
      <c r="B26" s="7" t="s">
        <v>35</v>
      </c>
      <c r="C26" s="11">
        <v>126.25</v>
      </c>
      <c r="D26" s="8">
        <v>11685</v>
      </c>
      <c r="E26" s="9">
        <f t="shared" si="0"/>
        <v>5486.587</v>
      </c>
      <c r="F26" s="20">
        <v>2700</v>
      </c>
      <c r="G26" s="20">
        <v>600</v>
      </c>
      <c r="H26" s="20">
        <v>87.1</v>
      </c>
      <c r="I26" s="20">
        <v>834.1</v>
      </c>
      <c r="J26" s="20">
        <v>371</v>
      </c>
      <c r="K26" s="20">
        <v>34.6</v>
      </c>
      <c r="L26" s="20">
        <v>1.189</v>
      </c>
      <c r="M26" s="20">
        <v>647.7</v>
      </c>
      <c r="N26" s="20">
        <v>36.787</v>
      </c>
      <c r="O26" s="20">
        <v>171.939</v>
      </c>
      <c r="P26" s="20"/>
      <c r="Q26" s="20"/>
      <c r="R26" s="10"/>
      <c r="S26" s="10">
        <v>2.172</v>
      </c>
    </row>
    <row r="27" spans="1:19" ht="39.75" customHeight="1">
      <c r="A27" s="12">
        <v>1412030</v>
      </c>
      <c r="B27" s="7" t="s">
        <v>53</v>
      </c>
      <c r="C27" s="11">
        <v>162</v>
      </c>
      <c r="D27" s="8">
        <v>10053</v>
      </c>
      <c r="E27" s="9">
        <f t="shared" si="0"/>
        <v>5291.3</v>
      </c>
      <c r="F27" s="20">
        <v>3262.9</v>
      </c>
      <c r="G27" s="20">
        <v>702.5</v>
      </c>
      <c r="H27" s="20"/>
      <c r="I27" s="20">
        <v>30</v>
      </c>
      <c r="J27" s="20">
        <v>42</v>
      </c>
      <c r="K27" s="20"/>
      <c r="L27" s="20"/>
      <c r="M27" s="20"/>
      <c r="N27" s="20"/>
      <c r="O27" s="20">
        <v>313.8</v>
      </c>
      <c r="P27" s="20">
        <v>940.1</v>
      </c>
      <c r="Q27" s="20"/>
      <c r="R27" s="10"/>
      <c r="S27" s="10"/>
    </row>
    <row r="28" spans="1:19" ht="51.75" customHeight="1">
      <c r="A28" s="12">
        <v>1412030</v>
      </c>
      <c r="B28" s="7" t="s">
        <v>54</v>
      </c>
      <c r="C28" s="11">
        <v>195</v>
      </c>
      <c r="D28" s="8">
        <v>14281</v>
      </c>
      <c r="E28" s="9">
        <f t="shared" si="0"/>
        <v>7422.700000000001</v>
      </c>
      <c r="F28" s="20">
        <v>4098.3</v>
      </c>
      <c r="G28" s="20">
        <v>821.1</v>
      </c>
      <c r="H28" s="20">
        <v>147</v>
      </c>
      <c r="I28" s="20">
        <v>77.2</v>
      </c>
      <c r="J28" s="20">
        <v>288</v>
      </c>
      <c r="K28" s="20">
        <v>109.5</v>
      </c>
      <c r="L28" s="20">
        <v>15</v>
      </c>
      <c r="M28" s="20"/>
      <c r="N28" s="20"/>
      <c r="O28" s="20">
        <v>439.1</v>
      </c>
      <c r="P28" s="20">
        <v>1052.7</v>
      </c>
      <c r="Q28" s="20">
        <v>318.1</v>
      </c>
      <c r="R28" s="10">
        <v>16.3</v>
      </c>
      <c r="S28" s="10">
        <v>40.4</v>
      </c>
    </row>
    <row r="29" spans="1:19" s="13" customFormat="1" ht="54" customHeight="1">
      <c r="A29" s="12">
        <v>1412070</v>
      </c>
      <c r="B29" s="7" t="s">
        <v>55</v>
      </c>
      <c r="C29" s="11">
        <v>59.5</v>
      </c>
      <c r="D29" s="8">
        <v>4747</v>
      </c>
      <c r="E29" s="9">
        <f t="shared" si="0"/>
        <v>2302.5910000000003</v>
      </c>
      <c r="F29" s="20">
        <v>1520.5</v>
      </c>
      <c r="G29" s="20">
        <v>337.8</v>
      </c>
      <c r="H29" s="20">
        <v>52.4</v>
      </c>
      <c r="I29" s="20">
        <v>14.2</v>
      </c>
      <c r="J29" s="20">
        <v>142.9</v>
      </c>
      <c r="K29" s="20">
        <v>13.6</v>
      </c>
      <c r="L29" s="20">
        <v>1.1</v>
      </c>
      <c r="M29" s="20"/>
      <c r="N29" s="20">
        <v>17.3</v>
      </c>
      <c r="O29" s="20">
        <v>19.3</v>
      </c>
      <c r="P29" s="20">
        <v>176.1</v>
      </c>
      <c r="Q29" s="20"/>
      <c r="R29" s="10"/>
      <c r="S29" s="10">
        <f>6.9+0.491</f>
        <v>7.391</v>
      </c>
    </row>
    <row r="30" spans="1:19" s="13" customFormat="1" ht="49.5" customHeight="1">
      <c r="A30" s="12">
        <v>1412070</v>
      </c>
      <c r="B30" s="6" t="s">
        <v>12</v>
      </c>
      <c r="C30" s="11">
        <v>108.75</v>
      </c>
      <c r="D30" s="8">
        <v>6662</v>
      </c>
      <c r="E30" s="9">
        <f t="shared" si="0"/>
        <v>3465.4240000000004</v>
      </c>
      <c r="F30" s="20">
        <v>2145.924</v>
      </c>
      <c r="G30" s="20">
        <v>448.884</v>
      </c>
      <c r="H30" s="20">
        <v>25.652</v>
      </c>
      <c r="I30" s="20">
        <v>5.443</v>
      </c>
      <c r="J30" s="20">
        <v>173.546</v>
      </c>
      <c r="K30" s="20">
        <v>31.593</v>
      </c>
      <c r="L30" s="20">
        <v>2.907</v>
      </c>
      <c r="M30" s="20"/>
      <c r="N30" s="20"/>
      <c r="O30" s="20">
        <v>296.12</v>
      </c>
      <c r="P30" s="20">
        <v>58.751</v>
      </c>
      <c r="Q30" s="20">
        <v>265.28</v>
      </c>
      <c r="R30" s="10"/>
      <c r="S30" s="10">
        <v>11.324</v>
      </c>
    </row>
    <row r="31" spans="1:19" s="13" customFormat="1" ht="54.75" customHeight="1">
      <c r="A31" s="12">
        <v>1412070</v>
      </c>
      <c r="B31" s="6" t="s">
        <v>13</v>
      </c>
      <c r="C31" s="11">
        <v>53</v>
      </c>
      <c r="D31" s="8">
        <v>3630</v>
      </c>
      <c r="E31" s="9">
        <f t="shared" si="0"/>
        <v>1803.6369999999995</v>
      </c>
      <c r="F31" s="20">
        <v>1216.8</v>
      </c>
      <c r="G31" s="20">
        <v>255.71</v>
      </c>
      <c r="H31" s="20">
        <v>46.715</v>
      </c>
      <c r="I31" s="20">
        <v>8.03</v>
      </c>
      <c r="J31" s="20">
        <v>85.454</v>
      </c>
      <c r="K31" s="20">
        <v>17.185</v>
      </c>
      <c r="L31" s="20">
        <v>9.664</v>
      </c>
      <c r="M31" s="20"/>
      <c r="N31" s="20"/>
      <c r="O31" s="20">
        <v>49.543</v>
      </c>
      <c r="P31" s="20">
        <v>97.629</v>
      </c>
      <c r="Q31" s="20"/>
      <c r="R31" s="10">
        <v>16.77</v>
      </c>
      <c r="S31" s="10">
        <v>0.137</v>
      </c>
    </row>
    <row r="32" spans="1:19" s="13" customFormat="1" ht="40.5" customHeight="1">
      <c r="A32" s="12">
        <v>1412220</v>
      </c>
      <c r="B32" s="7" t="s">
        <v>56</v>
      </c>
      <c r="C32" s="11">
        <v>42</v>
      </c>
      <c r="D32" s="8">
        <v>2289.2</v>
      </c>
      <c r="E32" s="9">
        <f t="shared" si="0"/>
        <v>1170.662</v>
      </c>
      <c r="F32" s="20">
        <v>772.388</v>
      </c>
      <c r="G32" s="20">
        <v>158.365</v>
      </c>
      <c r="H32" s="20">
        <v>10.485</v>
      </c>
      <c r="I32" s="20"/>
      <c r="J32" s="20"/>
      <c r="K32" s="20">
        <v>199.036</v>
      </c>
      <c r="L32" s="20">
        <v>0.988</v>
      </c>
      <c r="M32" s="20">
        <v>26.665</v>
      </c>
      <c r="N32" s="20">
        <v>0.395</v>
      </c>
      <c r="O32" s="20">
        <v>2.34</v>
      </c>
      <c r="P32" s="20"/>
      <c r="Q32" s="20"/>
      <c r="R32" s="10"/>
      <c r="S32" s="10"/>
    </row>
    <row r="33" spans="1:19" s="13" customFormat="1" ht="45" customHeight="1">
      <c r="A33" s="12">
        <v>1412220</v>
      </c>
      <c r="B33" s="6" t="s">
        <v>14</v>
      </c>
      <c r="C33" s="11">
        <v>66.5</v>
      </c>
      <c r="D33" s="8">
        <v>3158.5</v>
      </c>
      <c r="E33" s="9">
        <f t="shared" si="0"/>
        <v>1551.745</v>
      </c>
      <c r="F33" s="38">
        <v>1081.5</v>
      </c>
      <c r="G33" s="38">
        <v>241.1</v>
      </c>
      <c r="H33" s="38">
        <v>20.3</v>
      </c>
      <c r="I33" s="38"/>
      <c r="J33" s="38"/>
      <c r="K33" s="38">
        <v>60.384</v>
      </c>
      <c r="L33" s="38"/>
      <c r="M33" s="38">
        <v>6.626</v>
      </c>
      <c r="N33" s="38">
        <v>1.176</v>
      </c>
      <c r="O33" s="38">
        <v>39</v>
      </c>
      <c r="P33" s="38">
        <v>101.659</v>
      </c>
      <c r="Q33" s="38"/>
      <c r="R33" s="10"/>
      <c r="S33" s="10"/>
    </row>
    <row r="34" spans="1:19" s="13" customFormat="1" ht="49.5" customHeight="1">
      <c r="A34" s="12">
        <v>1412030</v>
      </c>
      <c r="B34" s="39" t="s">
        <v>15</v>
      </c>
      <c r="C34" s="11">
        <v>127.25</v>
      </c>
      <c r="D34" s="8">
        <v>7186</v>
      </c>
      <c r="E34" s="9">
        <f>SUM(F34:S34)</f>
        <v>3599.7</v>
      </c>
      <c r="F34" s="20">
        <v>2399.8</v>
      </c>
      <c r="G34" s="20">
        <v>540.8</v>
      </c>
      <c r="H34" s="20">
        <v>24.8</v>
      </c>
      <c r="I34" s="20">
        <v>90.7</v>
      </c>
      <c r="J34" s="20">
        <v>118.7</v>
      </c>
      <c r="K34" s="20">
        <v>10.4</v>
      </c>
      <c r="L34" s="20"/>
      <c r="M34" s="20"/>
      <c r="N34" s="20">
        <v>43.3</v>
      </c>
      <c r="O34" s="20">
        <v>79.2</v>
      </c>
      <c r="P34" s="20">
        <v>167.2</v>
      </c>
      <c r="Q34" s="20"/>
      <c r="R34" s="10">
        <v>124.2</v>
      </c>
      <c r="S34" s="10">
        <f>0.5+0.1</f>
        <v>0.6</v>
      </c>
    </row>
    <row r="35" spans="1:19" s="13" customFormat="1" ht="50.25" customHeight="1">
      <c r="A35" s="12">
        <v>1412030</v>
      </c>
      <c r="B35" s="6" t="s">
        <v>16</v>
      </c>
      <c r="C35" s="11">
        <v>167</v>
      </c>
      <c r="D35" s="8">
        <v>11562</v>
      </c>
      <c r="E35" s="9">
        <f t="shared" si="0"/>
        <v>5415.012000000001</v>
      </c>
      <c r="F35" s="20">
        <v>3650.267</v>
      </c>
      <c r="G35" s="20">
        <v>804.258</v>
      </c>
      <c r="H35" s="20">
        <v>60.885</v>
      </c>
      <c r="I35" s="20">
        <v>96.39</v>
      </c>
      <c r="J35" s="20">
        <v>138.381</v>
      </c>
      <c r="K35" s="20">
        <v>17.112</v>
      </c>
      <c r="L35" s="20">
        <v>8.428</v>
      </c>
      <c r="M35" s="20"/>
      <c r="N35" s="20"/>
      <c r="O35" s="20">
        <v>97.488</v>
      </c>
      <c r="P35" s="20">
        <v>179.895</v>
      </c>
      <c r="Q35" s="20">
        <v>132.9</v>
      </c>
      <c r="R35" s="10">
        <v>226.507</v>
      </c>
      <c r="S35" s="10">
        <v>2.501</v>
      </c>
    </row>
    <row r="36" spans="1:19" s="13" customFormat="1" ht="39.75" customHeight="1">
      <c r="A36" s="12">
        <v>1412100</v>
      </c>
      <c r="B36" s="6" t="s">
        <v>17</v>
      </c>
      <c r="C36" s="11">
        <v>41</v>
      </c>
      <c r="D36" s="8">
        <v>2842</v>
      </c>
      <c r="E36" s="9">
        <f t="shared" si="0"/>
        <v>1382</v>
      </c>
      <c r="F36" s="20">
        <v>907.6</v>
      </c>
      <c r="G36" s="20">
        <v>180.8</v>
      </c>
      <c r="H36" s="20">
        <v>14.1</v>
      </c>
      <c r="I36" s="20">
        <v>53</v>
      </c>
      <c r="J36" s="20">
        <v>9.1</v>
      </c>
      <c r="K36" s="20">
        <v>32.4</v>
      </c>
      <c r="L36" s="20">
        <v>1.1</v>
      </c>
      <c r="M36" s="20"/>
      <c r="N36" s="20">
        <v>7.6</v>
      </c>
      <c r="O36" s="20">
        <v>85.4</v>
      </c>
      <c r="P36" s="20">
        <v>90.5</v>
      </c>
      <c r="Q36" s="20"/>
      <c r="R36" s="10"/>
      <c r="S36" s="10">
        <v>0.4</v>
      </c>
    </row>
    <row r="37" spans="1:19" ht="51.75" customHeight="1">
      <c r="A37" s="12">
        <v>1412030</v>
      </c>
      <c r="B37" s="6" t="s">
        <v>18</v>
      </c>
      <c r="C37" s="11">
        <v>26.5</v>
      </c>
      <c r="D37" s="8">
        <v>1896</v>
      </c>
      <c r="E37" s="9">
        <f t="shared" si="0"/>
        <v>881.4</v>
      </c>
      <c r="F37" s="20">
        <v>585.6</v>
      </c>
      <c r="G37" s="20">
        <v>135.8</v>
      </c>
      <c r="H37" s="20">
        <v>10.8</v>
      </c>
      <c r="I37" s="20">
        <v>15.6</v>
      </c>
      <c r="J37" s="20">
        <v>15</v>
      </c>
      <c r="K37" s="20">
        <v>6.8</v>
      </c>
      <c r="L37" s="20">
        <v>3</v>
      </c>
      <c r="M37" s="20">
        <v>97.8</v>
      </c>
      <c r="N37" s="20">
        <v>0.9</v>
      </c>
      <c r="O37" s="20">
        <v>7.7</v>
      </c>
      <c r="P37" s="20">
        <v>2.4</v>
      </c>
      <c r="Q37" s="20"/>
      <c r="R37" s="10"/>
      <c r="S37" s="10"/>
    </row>
    <row r="38" spans="1:19" s="13" customFormat="1" ht="42" customHeight="1">
      <c r="A38" s="12">
        <v>1412200</v>
      </c>
      <c r="B38" s="7" t="s">
        <v>57</v>
      </c>
      <c r="C38" s="11">
        <v>10</v>
      </c>
      <c r="D38" s="8">
        <v>894.7</v>
      </c>
      <c r="E38" s="9">
        <f t="shared" si="0"/>
        <v>386.00500000000005</v>
      </c>
      <c r="F38" s="10">
        <v>275.861</v>
      </c>
      <c r="G38" s="10">
        <v>56.237</v>
      </c>
      <c r="H38" s="10">
        <v>19.94</v>
      </c>
      <c r="I38" s="10"/>
      <c r="J38" s="10"/>
      <c r="K38" s="10">
        <v>24.545</v>
      </c>
      <c r="L38" s="10">
        <v>1.016</v>
      </c>
      <c r="M38" s="10"/>
      <c r="N38" s="10">
        <v>0.122</v>
      </c>
      <c r="O38" s="10">
        <v>4.13</v>
      </c>
      <c r="P38" s="10">
        <v>4.154</v>
      </c>
      <c r="Q38" s="10"/>
      <c r="R38" s="10"/>
      <c r="S38" s="10"/>
    </row>
    <row r="39" spans="1:19" s="13" customFormat="1" ht="36" customHeight="1">
      <c r="A39" s="40" t="s">
        <v>41</v>
      </c>
      <c r="B39" s="7" t="s">
        <v>58</v>
      </c>
      <c r="C39" s="11">
        <v>21.5</v>
      </c>
      <c r="D39" s="8">
        <v>1522</v>
      </c>
      <c r="E39" s="9">
        <f t="shared" si="0"/>
        <v>711.541</v>
      </c>
      <c r="F39" s="10">
        <v>521.219</v>
      </c>
      <c r="G39" s="10">
        <v>112.048</v>
      </c>
      <c r="H39" s="10">
        <v>10.86</v>
      </c>
      <c r="I39" s="10"/>
      <c r="J39" s="10"/>
      <c r="K39" s="10">
        <v>26.4</v>
      </c>
      <c r="L39" s="10"/>
      <c r="M39" s="10">
        <v>38.115</v>
      </c>
      <c r="N39" s="10">
        <v>0.412</v>
      </c>
      <c r="O39" s="10">
        <v>2.257</v>
      </c>
      <c r="P39" s="10"/>
      <c r="Q39" s="10"/>
      <c r="R39" s="10"/>
      <c r="S39" s="10">
        <v>0.23</v>
      </c>
    </row>
    <row r="40" spans="1:19" s="13" customFormat="1" ht="38.25" customHeight="1">
      <c r="A40" s="40" t="s">
        <v>43</v>
      </c>
      <c r="B40" s="7" t="s">
        <v>42</v>
      </c>
      <c r="C40" s="11">
        <v>70</v>
      </c>
      <c r="D40" s="8">
        <v>4120</v>
      </c>
      <c r="E40" s="9">
        <f t="shared" si="0"/>
        <v>1884.9409999999998</v>
      </c>
      <c r="F40" s="20">
        <v>1173.847</v>
      </c>
      <c r="G40" s="20">
        <v>254.505</v>
      </c>
      <c r="H40" s="20">
        <v>35.545</v>
      </c>
      <c r="I40" s="20">
        <v>41.799</v>
      </c>
      <c r="J40" s="20">
        <v>44.2</v>
      </c>
      <c r="K40" s="20">
        <v>19.328</v>
      </c>
      <c r="L40" s="20">
        <v>0.439</v>
      </c>
      <c r="M40" s="20"/>
      <c r="N40" s="20">
        <v>1.629</v>
      </c>
      <c r="O40" s="20">
        <v>44.693</v>
      </c>
      <c r="P40" s="20">
        <v>219.489</v>
      </c>
      <c r="Q40" s="20"/>
      <c r="R40" s="10">
        <v>47.562</v>
      </c>
      <c r="S40" s="10">
        <v>1.905</v>
      </c>
    </row>
    <row r="41" spans="1:19" s="13" customFormat="1" ht="46.5" customHeight="1">
      <c r="A41" s="12">
        <v>1411150</v>
      </c>
      <c r="B41" s="7" t="s">
        <v>59</v>
      </c>
      <c r="C41" s="11"/>
      <c r="D41" s="8">
        <v>426.3</v>
      </c>
      <c r="E41" s="9">
        <f t="shared" si="0"/>
        <v>288.036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288.036</v>
      </c>
    </row>
    <row r="42" spans="1:19" ht="51.75" customHeight="1">
      <c r="A42" s="12">
        <v>1412220</v>
      </c>
      <c r="B42" s="7" t="s">
        <v>68</v>
      </c>
      <c r="C42" s="11"/>
      <c r="D42" s="8">
        <v>220.9</v>
      </c>
      <c r="E42" s="9">
        <f t="shared" si="0"/>
        <v>15.9</v>
      </c>
      <c r="F42" s="10">
        <v>0</v>
      </c>
      <c r="G42" s="10"/>
      <c r="H42" s="10">
        <v>6.9</v>
      </c>
      <c r="I42" s="10"/>
      <c r="J42" s="10"/>
      <c r="K42" s="10">
        <v>9</v>
      </c>
      <c r="L42" s="10"/>
      <c r="M42" s="10"/>
      <c r="N42" s="10"/>
      <c r="O42" s="10"/>
      <c r="P42" s="10"/>
      <c r="Q42" s="10"/>
      <c r="R42" s="10">
        <v>0</v>
      </c>
      <c r="S42" s="10"/>
    </row>
    <row r="43" spans="1:19" ht="40.5" customHeight="1">
      <c r="A43" s="12">
        <v>1412214</v>
      </c>
      <c r="B43" s="6" t="s">
        <v>19</v>
      </c>
      <c r="C43" s="11"/>
      <c r="D43" s="10">
        <v>24409.5</v>
      </c>
      <c r="E43" s="9">
        <f t="shared" si="0"/>
        <v>11965</v>
      </c>
      <c r="F43" s="10"/>
      <c r="G43" s="10"/>
      <c r="H43" s="10"/>
      <c r="I43" s="10">
        <v>11965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s="13" customFormat="1" ht="22.5" customHeight="1" thickBot="1">
      <c r="A44" s="12">
        <v>1412213</v>
      </c>
      <c r="B44" s="7" t="s">
        <v>37</v>
      </c>
      <c r="C44" s="32"/>
      <c r="D44" s="10">
        <f>61.6+288.4</f>
        <v>350</v>
      </c>
      <c r="E44" s="9">
        <f t="shared" si="0"/>
        <v>135.6</v>
      </c>
      <c r="F44" s="10"/>
      <c r="G44" s="10"/>
      <c r="H44" s="10"/>
      <c r="I44" s="10">
        <v>94.6</v>
      </c>
      <c r="J44" s="10">
        <v>41</v>
      </c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28.5" customHeight="1" thickBot="1">
      <c r="A45" s="45" t="s">
        <v>11</v>
      </c>
      <c r="B45" s="46"/>
      <c r="C45" s="41">
        <f aca="true" t="shared" si="1" ref="C45:S45">SUM(C6:C44)</f>
        <v>8482</v>
      </c>
      <c r="D45" s="42">
        <f t="shared" si="1"/>
        <v>714745.0349999999</v>
      </c>
      <c r="E45" s="42">
        <f t="shared" si="1"/>
        <v>348266.07200000004</v>
      </c>
      <c r="F45" s="42">
        <f t="shared" si="1"/>
        <v>205959.93099999998</v>
      </c>
      <c r="G45" s="42">
        <f t="shared" si="1"/>
        <v>44714.273</v>
      </c>
      <c r="H45" s="42">
        <f t="shared" si="1"/>
        <v>8294.869999999999</v>
      </c>
      <c r="I45" s="42">
        <f t="shared" si="1"/>
        <v>48026.58299999998</v>
      </c>
      <c r="J45" s="42">
        <f t="shared" si="1"/>
        <v>5021.157</v>
      </c>
      <c r="K45" s="42">
        <f t="shared" si="1"/>
        <v>3095.2899999999995</v>
      </c>
      <c r="L45" s="42">
        <f t="shared" si="1"/>
        <v>186.33999999999995</v>
      </c>
      <c r="M45" s="42">
        <f t="shared" si="1"/>
        <v>10977.952000000001</v>
      </c>
      <c r="N45" s="42">
        <f t="shared" si="1"/>
        <v>1242.6369999999997</v>
      </c>
      <c r="O45" s="42">
        <f t="shared" si="1"/>
        <v>7403.316</v>
      </c>
      <c r="P45" s="42">
        <f t="shared" si="1"/>
        <v>6055.301</v>
      </c>
      <c r="Q45" s="42">
        <f t="shared" si="1"/>
        <v>853.109</v>
      </c>
      <c r="R45" s="42">
        <f t="shared" si="1"/>
        <v>6010.454</v>
      </c>
      <c r="S45" s="42">
        <f t="shared" si="1"/>
        <v>424.85900000000004</v>
      </c>
    </row>
    <row r="46" spans="1:19" ht="1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/>
  <autoFilter ref="A5:S45"/>
  <mergeCells count="8">
    <mergeCell ref="B1:S1"/>
    <mergeCell ref="A45:B45"/>
    <mergeCell ref="A3:A5"/>
    <mergeCell ref="B3:B5"/>
    <mergeCell ref="C3:C5"/>
    <mergeCell ref="F4:S4"/>
    <mergeCell ref="D3:E4"/>
    <mergeCell ref="F3:S3"/>
  </mergeCells>
  <printOptions/>
  <pageMargins left="0.25" right="0.25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D8" sqref="D8"/>
    </sheetView>
  </sheetViews>
  <sheetFormatPr defaultColWidth="9.140625" defaultRowHeight="15"/>
  <sheetData>
    <row r="2" ht="15">
      <c r="B2" t="s">
        <v>60</v>
      </c>
    </row>
    <row r="4" ht="15">
      <c r="B4" t="s">
        <v>61</v>
      </c>
    </row>
    <row r="6" ht="15">
      <c r="B6" t="s">
        <v>62</v>
      </c>
    </row>
    <row r="8" ht="15">
      <c r="B8" t="s">
        <v>63</v>
      </c>
    </row>
    <row r="10" ht="15">
      <c r="B1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2016-10-27T06:45:53Z</cp:lastPrinted>
  <dcterms:created xsi:type="dcterms:W3CDTF">2006-09-16T00:00:00Z</dcterms:created>
  <dcterms:modified xsi:type="dcterms:W3CDTF">2017-07-31T06:12:51Z</dcterms:modified>
  <cp:category/>
  <cp:version/>
  <cp:contentType/>
  <cp:contentStatus/>
</cp:coreProperties>
</file>